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01.01.2018" sheetId="1" r:id="rId1"/>
    <sheet name="01.07.2018" sheetId="8" r:id="rId2"/>
    <sheet name="с 01.01.2018 по кат" sheetId="14" r:id="rId3"/>
    <sheet name="с 01.07.2018 по кат" sheetId="13" r:id="rId4"/>
  </sheets>
  <definedNames>
    <definedName name="_xlnm._FilterDatabase" localSheetId="0" hidden="1">'01.01.2018'!$A$3:$P$462</definedName>
    <definedName name="_xlnm._FilterDatabase" localSheetId="1" hidden="1">'01.07.2018'!$A$3:$P$461</definedName>
  </definedNames>
  <calcPr calcId="152511"/>
</workbook>
</file>

<file path=xl/calcChain.xml><?xml version="1.0" encoding="utf-8"?>
<calcChain xmlns="http://schemas.openxmlformats.org/spreadsheetml/2006/main">
  <c r="L462" i="1" l="1"/>
  <c r="N5" i="8" l="1"/>
  <c r="F11" i="14" l="1"/>
  <c r="E11" i="14"/>
  <c r="D11" i="14"/>
  <c r="C11" i="14"/>
  <c r="B11" i="14"/>
  <c r="F10" i="14"/>
  <c r="E10" i="14"/>
  <c r="D10" i="14"/>
  <c r="C10" i="14"/>
  <c r="B10" i="14"/>
  <c r="F9" i="14"/>
  <c r="E9" i="14"/>
  <c r="D9" i="14"/>
  <c r="C9" i="14"/>
  <c r="B9" i="14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01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" i="1"/>
  <c r="N402" i="8"/>
  <c r="N403" i="8"/>
  <c r="N404" i="8"/>
  <c r="N405" i="8"/>
  <c r="N406" i="8"/>
  <c r="N407" i="8"/>
  <c r="N408" i="8"/>
  <c r="N409" i="8"/>
  <c r="N410" i="8"/>
  <c r="N411" i="8"/>
  <c r="N412" i="8"/>
  <c r="N413" i="8"/>
  <c r="N414" i="8"/>
  <c r="N415" i="8"/>
  <c r="N416" i="8"/>
  <c r="N417" i="8"/>
  <c r="N418" i="8"/>
  <c r="N419" i="8"/>
  <c r="N420" i="8"/>
  <c r="N421" i="8"/>
  <c r="N422" i="8"/>
  <c r="N423" i="8"/>
  <c r="N424" i="8"/>
  <c r="N425" i="8"/>
  <c r="N426" i="8"/>
  <c r="N427" i="8"/>
  <c r="N428" i="8"/>
  <c r="N429" i="8"/>
  <c r="N430" i="8"/>
  <c r="N431" i="8"/>
  <c r="N432" i="8"/>
  <c r="N433" i="8"/>
  <c r="N434" i="8"/>
  <c r="N435" i="8"/>
  <c r="N436" i="8"/>
  <c r="N437" i="8"/>
  <c r="N438" i="8"/>
  <c r="N439" i="8"/>
  <c r="N440" i="8"/>
  <c r="N441" i="8"/>
  <c r="N442" i="8"/>
  <c r="N443" i="8"/>
  <c r="N444" i="8"/>
  <c r="N445" i="8"/>
  <c r="N446" i="8"/>
  <c r="N447" i="8"/>
  <c r="N448" i="8"/>
  <c r="N449" i="8"/>
  <c r="N450" i="8"/>
  <c r="N451" i="8"/>
  <c r="N452" i="8"/>
  <c r="N453" i="8"/>
  <c r="N454" i="8"/>
  <c r="N455" i="8"/>
  <c r="N456" i="8"/>
  <c r="N457" i="8"/>
  <c r="N458" i="8"/>
  <c r="N459" i="8"/>
  <c r="N460" i="8"/>
  <c r="N461" i="8"/>
  <c r="N401" i="8"/>
  <c r="N399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89" i="8"/>
  <c r="N290" i="8"/>
  <c r="N291" i="8"/>
  <c r="N292" i="8"/>
  <c r="N293" i="8"/>
  <c r="N294" i="8"/>
  <c r="N295" i="8"/>
  <c r="N296" i="8"/>
  <c r="N297" i="8"/>
  <c r="N298" i="8"/>
  <c r="N299" i="8"/>
  <c r="N300" i="8"/>
  <c r="N301" i="8"/>
  <c r="N302" i="8"/>
  <c r="N303" i="8"/>
  <c r="N304" i="8"/>
  <c r="N305" i="8"/>
  <c r="N306" i="8"/>
  <c r="N307" i="8"/>
  <c r="N308" i="8"/>
  <c r="N309" i="8"/>
  <c r="N310" i="8"/>
  <c r="N311" i="8"/>
  <c r="N312" i="8"/>
  <c r="N313" i="8"/>
  <c r="N314" i="8"/>
  <c r="N315" i="8"/>
  <c r="N316" i="8"/>
  <c r="N317" i="8"/>
  <c r="N318" i="8"/>
  <c r="N319" i="8"/>
  <c r="N320" i="8"/>
  <c r="N321" i="8"/>
  <c r="N322" i="8"/>
  <c r="N323" i="8"/>
  <c r="N324" i="8"/>
  <c r="N325" i="8"/>
  <c r="N326" i="8"/>
  <c r="N327" i="8"/>
  <c r="N328" i="8"/>
  <c r="N329" i="8"/>
  <c r="N330" i="8"/>
  <c r="N331" i="8"/>
  <c r="N332" i="8"/>
  <c r="N333" i="8"/>
  <c r="N334" i="8"/>
  <c r="N335" i="8"/>
  <c r="N336" i="8"/>
  <c r="N337" i="8"/>
  <c r="N338" i="8"/>
  <c r="N339" i="8"/>
  <c r="N340" i="8"/>
  <c r="N341" i="8"/>
  <c r="N342" i="8"/>
  <c r="N343" i="8"/>
  <c r="N344" i="8"/>
  <c r="N345" i="8"/>
  <c r="N346" i="8"/>
  <c r="N347" i="8"/>
  <c r="N348" i="8"/>
  <c r="N349" i="8"/>
  <c r="N350" i="8"/>
  <c r="N351" i="8"/>
  <c r="N352" i="8"/>
  <c r="N353" i="8"/>
  <c r="N354" i="8"/>
  <c r="N355" i="8"/>
  <c r="N356" i="8"/>
  <c r="N357" i="8"/>
  <c r="N358" i="8"/>
  <c r="N359" i="8"/>
  <c r="N360" i="8"/>
  <c r="N361" i="8"/>
  <c r="N362" i="8"/>
  <c r="N363" i="8"/>
  <c r="N364" i="8"/>
  <c r="N365" i="8"/>
  <c r="N366" i="8"/>
  <c r="N367" i="8"/>
  <c r="N368" i="8"/>
  <c r="N369" i="8"/>
  <c r="N370" i="8"/>
  <c r="N371" i="8"/>
  <c r="N372" i="8"/>
  <c r="N373" i="8"/>
  <c r="N374" i="8"/>
  <c r="N375" i="8"/>
  <c r="N376" i="8"/>
  <c r="N377" i="8"/>
  <c r="N378" i="8"/>
  <c r="N379" i="8"/>
  <c r="N380" i="8"/>
  <c r="N381" i="8"/>
  <c r="N382" i="8"/>
  <c r="N383" i="8"/>
  <c r="N384" i="8"/>
  <c r="N385" i="8"/>
  <c r="N386" i="8"/>
  <c r="N387" i="8"/>
  <c r="N388" i="8"/>
  <c r="N389" i="8"/>
  <c r="N390" i="8"/>
  <c r="N391" i="8"/>
  <c r="N392" i="8"/>
  <c r="N393" i="8"/>
  <c r="N394" i="8"/>
  <c r="N395" i="8"/>
  <c r="N396" i="8"/>
  <c r="N397" i="8"/>
  <c r="N398" i="8"/>
  <c r="N4" i="8"/>
  <c r="O400" i="8"/>
  <c r="N400" i="8"/>
  <c r="O400" i="1"/>
  <c r="N400" i="1"/>
</calcChain>
</file>

<file path=xl/sharedStrings.xml><?xml version="1.0" encoding="utf-8"?>
<sst xmlns="http://schemas.openxmlformats.org/spreadsheetml/2006/main" count="1179" uniqueCount="106">
  <si>
    <t>50-летия Победы ул.</t>
  </si>
  <si>
    <t>Баранова ул.</t>
  </si>
  <si>
    <t xml:space="preserve">Баранова ул. </t>
  </si>
  <si>
    <t xml:space="preserve">Безрукова ул. </t>
  </si>
  <si>
    <t xml:space="preserve">Березовская ул. </t>
  </si>
  <si>
    <t xml:space="preserve">Бийская ул. </t>
  </si>
  <si>
    <t xml:space="preserve">Бригадная ул. </t>
  </si>
  <si>
    <t xml:space="preserve">Буревестника ул. </t>
  </si>
  <si>
    <t xml:space="preserve">Воронова Маршала ул. </t>
  </si>
  <si>
    <t xml:space="preserve">Гастелло Николая ул. </t>
  </si>
  <si>
    <t xml:space="preserve">Гвардейцев ул. </t>
  </si>
  <si>
    <t>Героев пр-кт.</t>
  </si>
  <si>
    <t xml:space="preserve">Глинки ул. </t>
  </si>
  <si>
    <t xml:space="preserve">Давыдова Героя ул. </t>
  </si>
  <si>
    <t xml:space="preserve">Дежнева ул. </t>
  </si>
  <si>
    <t xml:space="preserve">Казакова Маршала ул. </t>
  </si>
  <si>
    <t xml:space="preserve">Клюева Генерала ул. </t>
  </si>
  <si>
    <t xml:space="preserve">Коминтерна ул. </t>
  </si>
  <si>
    <t xml:space="preserve">Кошелева Героя ул. </t>
  </si>
  <si>
    <t xml:space="preserve">Красных Зорь ул. </t>
  </si>
  <si>
    <t xml:space="preserve">Куйбышева ул. </t>
  </si>
  <si>
    <t>Куйбышева ул.</t>
  </si>
  <si>
    <t xml:space="preserve">Левинка ул. </t>
  </si>
  <si>
    <t xml:space="preserve">Лобачевского ул. </t>
  </si>
  <si>
    <t xml:space="preserve">Лубянская ул. </t>
  </si>
  <si>
    <t>Лубянская ул.</t>
  </si>
  <si>
    <t xml:space="preserve">Люкина ул. </t>
  </si>
  <si>
    <t xml:space="preserve">Менжинского ул. </t>
  </si>
  <si>
    <t xml:space="preserve">Мечникова ул. </t>
  </si>
  <si>
    <t xml:space="preserve">Мирошникова Евгения ул. </t>
  </si>
  <si>
    <t>Московское ш.</t>
  </si>
  <si>
    <t xml:space="preserve">Народная ул. </t>
  </si>
  <si>
    <t xml:space="preserve">Нефтегазовская ул. </t>
  </si>
  <si>
    <t xml:space="preserve">Никонова Евгения ул. </t>
  </si>
  <si>
    <t>Никонова Евгения ул.</t>
  </si>
  <si>
    <t xml:space="preserve">Орджоникидзе ул. </t>
  </si>
  <si>
    <t xml:space="preserve">Орлова Павла ул. </t>
  </si>
  <si>
    <t xml:space="preserve">Панфиловцев ул. </t>
  </si>
  <si>
    <t xml:space="preserve">Перовской Софьи ул. </t>
  </si>
  <si>
    <t xml:space="preserve">Просвещенская ул. </t>
  </si>
  <si>
    <t xml:space="preserve">Руставели Шота ул. </t>
  </si>
  <si>
    <t xml:space="preserve">Рябцева ул. </t>
  </si>
  <si>
    <t>Сормовское ш.</t>
  </si>
  <si>
    <t>Страж Революции ул.</t>
  </si>
  <si>
    <t xml:space="preserve">Страж Революции ул. </t>
  </si>
  <si>
    <t xml:space="preserve">Тореза ул. </t>
  </si>
  <si>
    <t xml:space="preserve">Чаадаева ул. </t>
  </si>
  <si>
    <t>Чаадаева ул.</t>
  </si>
  <si>
    <t xml:space="preserve">Черняховского ул. </t>
  </si>
  <si>
    <t xml:space="preserve">Шаляпина ул. </t>
  </si>
  <si>
    <t xml:space="preserve">Ярошенко ул. </t>
  </si>
  <si>
    <t>4/1</t>
  </si>
  <si>
    <t>6/2</t>
  </si>
  <si>
    <t>3А</t>
  </si>
  <si>
    <t>5А</t>
  </si>
  <si>
    <t>9А</t>
  </si>
  <si>
    <t>104А</t>
  </si>
  <si>
    <t>87А</t>
  </si>
  <si>
    <t>89А</t>
  </si>
  <si>
    <t>1В</t>
  </si>
  <si>
    <t>12А</t>
  </si>
  <si>
    <t>16А</t>
  </si>
  <si>
    <t>74А</t>
  </si>
  <si>
    <t>.4/2</t>
  </si>
  <si>
    <t>.6/1</t>
  </si>
  <si>
    <t>30А</t>
  </si>
  <si>
    <t>37А</t>
  </si>
  <si>
    <t>7/24</t>
  </si>
  <si>
    <t>28А</t>
  </si>
  <si>
    <t>1А</t>
  </si>
  <si>
    <t>15А</t>
  </si>
  <si>
    <t>.6/3</t>
  </si>
  <si>
    <t>.7/5</t>
  </si>
  <si>
    <t>.8/4</t>
  </si>
  <si>
    <t>.9/6</t>
  </si>
  <si>
    <t>27А</t>
  </si>
  <si>
    <t>35А</t>
  </si>
  <si>
    <t>9Б</t>
  </si>
  <si>
    <t>Улица</t>
  </si>
  <si>
    <t>Дом</t>
  </si>
  <si>
    <t>Примечание</t>
  </si>
  <si>
    <t>отказ от УЛК</t>
  </si>
  <si>
    <t>Электроэнергия (содержание ОИ), руб. за кв.м.</t>
  </si>
  <si>
    <t>ХВС (Содержание ОИ), руб. за кв.м.</t>
  </si>
  <si>
    <t>ГВС (Содержание ОИ), руб. за кв.м.</t>
  </si>
  <si>
    <t>ИТОГО</t>
  </si>
  <si>
    <t>Категория</t>
  </si>
  <si>
    <t>отказ от мусоропровода</t>
  </si>
  <si>
    <t>отказ от  УЛК</t>
  </si>
  <si>
    <t>№ п/п</t>
  </si>
  <si>
    <t>на основании протокола голосования</t>
  </si>
  <si>
    <t>1.Многоквартирные или жилые дома со всеми видами благоустройства с лифтами, системами дымоудаления и мусоропроводами</t>
  </si>
  <si>
    <t>2.Многоквартирные или жилые дома со всеми видами благоустройства с лифтами и мусоропроводами</t>
  </si>
  <si>
    <t>3. Многоквар тирные или жилые дома со всеми видами благоустройства с мусоропроводами, без лифтов</t>
  </si>
  <si>
    <t>4.Многоквартирные или жилые дома со всеми видами благоустройства, без лифтов и мусоропроводов</t>
  </si>
  <si>
    <t>5. Многоквар тирные или жилые дома, имеющие не все виды благоустройства</t>
  </si>
  <si>
    <t>Текущий ремонт, руб/кв.м НДС не облагается</t>
  </si>
  <si>
    <t>Содержание жилья, руб/кв.м НДС не облагается</t>
  </si>
  <si>
    <t>Управление, руб/кв.м в том числе НДС</t>
  </si>
  <si>
    <t>Размер платы за содержание и ремонт  жилых помещений на 01.07.2018 г.</t>
  </si>
  <si>
    <t>Размер платы за содержание и ремонт жилых помещений, а также на услуги в целях содержания общего имущества в многоквартирном доме на 01.07.2018 г.</t>
  </si>
  <si>
    <t>Размер платы на услугу "Управление" жилые</t>
  </si>
  <si>
    <t>Размер платы  на услугу  "Текущий ремонт" жилые</t>
  </si>
  <si>
    <t>Размер платы  на услугу "Содержание жилья" жилые</t>
  </si>
  <si>
    <t>Размер платы за содержание и ремонт жилых помещений, а также на услуги в целях содержания общего имущества в многоквартирном доме на 01.01.2018 г.</t>
  </si>
  <si>
    <t>Размер платы за содержание и ремонт жилых помещений на 01.01.2018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</si>
</sst>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72"/>
      <name val="MS Sans Serif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b/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6">
    <xf numFmtId="0" fontId="0" fillId="0" borderId="0" xfId="0"/>
    <xf numFmtId="0" fontId="2" fillId="0" borderId="1" xfId="0" applyFont="1" applyFill="1" applyBorder="1"/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Alignment="1">
      <alignment horizontal="center" wrapText="1"/>
    </xf>
    <xf numFmtId="0" fontId="8" fillId="0" borderId="0" xfId="0" applyFont="1"/>
    <xf numFmtId="0" fontId="9" fillId="0" borderId="0" xfId="0" applyFont="1"/>
    <xf numFmtId="4" fontId="0" fillId="0" borderId="1" xfId="0" applyNumberFormat="1" applyBorder="1" applyAlignment="1"/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Alignment="1">
      <alignment horizontal="center" vertical="center" wrapText="1"/>
    </xf>
    <xf numFmtId="2" fontId="0" fillId="0" borderId="0" xfId="0" applyNumberFormat="1"/>
    <xf numFmtId="166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4"/>
  <sheetViews>
    <sheetView tabSelected="1" workbookViewId="0">
      <selection activeCell="G24" sqref="G24:H24"/>
    </sheetView>
  </sheetViews>
  <sheetFormatPr defaultRowHeight="15" x14ac:dyDescent="0.25"/>
  <cols>
    <col min="1" max="1" width="9.140625" style="7" customWidth="1"/>
    <col min="2" max="2" width="23.5703125" customWidth="1"/>
    <col min="3" max="4" width="12.42578125" customWidth="1"/>
    <col min="5" max="5" width="5.7109375" style="4" customWidth="1"/>
    <col min="6" max="6" width="8.28515625" style="4" customWidth="1"/>
    <col min="7" max="7" width="6.85546875" style="4" customWidth="1"/>
    <col min="8" max="8" width="5.5703125" style="4" customWidth="1"/>
    <col min="9" max="9" width="6" style="4" customWidth="1"/>
    <col min="10" max="10" width="7.140625" style="4" customWidth="1"/>
    <col min="11" max="11" width="15" customWidth="1"/>
    <col min="12" max="12" width="15.5703125" customWidth="1"/>
    <col min="13" max="13" width="13" customWidth="1"/>
    <col min="14" max="14" width="8.5703125" style="7" customWidth="1"/>
    <col min="15" max="15" width="7.7109375" customWidth="1"/>
    <col min="16" max="16" width="26.140625" style="38" customWidth="1"/>
  </cols>
  <sheetData>
    <row r="1" spans="1:16" ht="41.25" customHeight="1" x14ac:dyDescent="0.25">
      <c r="A1" s="31" t="s">
        <v>104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7" customFormat="1" x14ac:dyDescent="0.25">
      <c r="B2" s="14"/>
      <c r="C2" s="14"/>
      <c r="D2" s="14"/>
      <c r="E2" s="14"/>
      <c r="F2" s="14"/>
      <c r="G2" s="14"/>
      <c r="H2" s="14"/>
      <c r="I2" s="14"/>
      <c r="J2" s="4"/>
      <c r="P2" s="38"/>
    </row>
    <row r="3" spans="1:16" ht="87" customHeight="1" x14ac:dyDescent="0.25">
      <c r="A3" s="33" t="s">
        <v>89</v>
      </c>
      <c r="B3" s="33" t="s">
        <v>78</v>
      </c>
      <c r="C3" s="33" t="s">
        <v>79</v>
      </c>
      <c r="D3" s="33" t="s">
        <v>86</v>
      </c>
      <c r="E3" s="34" t="s">
        <v>101</v>
      </c>
      <c r="F3" s="34"/>
      <c r="G3" s="34" t="s">
        <v>102</v>
      </c>
      <c r="H3" s="34"/>
      <c r="I3" s="34" t="s">
        <v>103</v>
      </c>
      <c r="J3" s="34"/>
      <c r="K3" s="37" t="s">
        <v>82</v>
      </c>
      <c r="L3" s="37" t="s">
        <v>83</v>
      </c>
      <c r="M3" s="37" t="s">
        <v>84</v>
      </c>
      <c r="N3" s="35" t="s">
        <v>85</v>
      </c>
      <c r="O3" s="36"/>
      <c r="P3" s="33" t="s">
        <v>80</v>
      </c>
    </row>
    <row r="4" spans="1:16" ht="15" customHeight="1" x14ac:dyDescent="0.25">
      <c r="A4" s="9">
        <v>1</v>
      </c>
      <c r="B4" s="1" t="s">
        <v>0</v>
      </c>
      <c r="C4" s="2">
        <v>1</v>
      </c>
      <c r="D4" s="6">
        <v>4</v>
      </c>
      <c r="E4" s="22">
        <v>1.9</v>
      </c>
      <c r="F4" s="22"/>
      <c r="G4" s="22">
        <v>5.87</v>
      </c>
      <c r="H4" s="22"/>
      <c r="I4" s="22">
        <v>21.92</v>
      </c>
      <c r="J4" s="22"/>
      <c r="K4" s="10">
        <v>0.79</v>
      </c>
      <c r="L4" s="11">
        <v>3.8429107268686646E-2</v>
      </c>
      <c r="M4" s="6"/>
      <c r="N4" s="18">
        <f>E4+G4+I4+K4+L4+M4</f>
        <v>30.518429107268688</v>
      </c>
      <c r="O4" s="19"/>
      <c r="P4" s="59"/>
    </row>
    <row r="5" spans="1:16" x14ac:dyDescent="0.25">
      <c r="A5" s="9">
        <v>2</v>
      </c>
      <c r="B5" s="1" t="s">
        <v>0</v>
      </c>
      <c r="C5" s="2">
        <v>11</v>
      </c>
      <c r="D5" s="6">
        <v>4</v>
      </c>
      <c r="E5" s="22">
        <v>1.9</v>
      </c>
      <c r="F5" s="22"/>
      <c r="G5" s="22">
        <v>5.87</v>
      </c>
      <c r="H5" s="22"/>
      <c r="I5" s="22">
        <v>21.92</v>
      </c>
      <c r="J5" s="22"/>
      <c r="K5" s="10">
        <v>0.51</v>
      </c>
      <c r="L5" s="11">
        <v>2.4871836209668777E-2</v>
      </c>
      <c r="M5" s="6"/>
      <c r="N5" s="18">
        <f t="shared" ref="N5:N68" si="0">E5+G5+I5+K5+L5+M5</f>
        <v>30.224871836209672</v>
      </c>
      <c r="O5" s="19"/>
      <c r="P5" s="59"/>
    </row>
    <row r="6" spans="1:16" x14ac:dyDescent="0.25">
      <c r="A6" s="9">
        <v>3</v>
      </c>
      <c r="B6" s="1" t="s">
        <v>0</v>
      </c>
      <c r="C6" s="2">
        <v>13</v>
      </c>
      <c r="D6" s="6">
        <v>4</v>
      </c>
      <c r="E6" s="22">
        <v>1.9</v>
      </c>
      <c r="F6" s="22"/>
      <c r="G6" s="22">
        <v>5.87</v>
      </c>
      <c r="H6" s="22"/>
      <c r="I6" s="22">
        <v>21.92</v>
      </c>
      <c r="J6" s="22"/>
      <c r="K6" s="10">
        <v>0.48</v>
      </c>
      <c r="L6" s="11">
        <v>2.5735349840377019E-2</v>
      </c>
      <c r="M6" s="6"/>
      <c r="N6" s="18">
        <f t="shared" si="0"/>
        <v>30.19573534984038</v>
      </c>
      <c r="O6" s="19"/>
      <c r="P6" s="59"/>
    </row>
    <row r="7" spans="1:16" x14ac:dyDescent="0.25">
      <c r="A7" s="9">
        <v>4</v>
      </c>
      <c r="B7" s="1" t="s">
        <v>0</v>
      </c>
      <c r="C7" s="2">
        <v>15</v>
      </c>
      <c r="D7" s="6">
        <v>4</v>
      </c>
      <c r="E7" s="22">
        <v>1.9</v>
      </c>
      <c r="F7" s="22"/>
      <c r="G7" s="22">
        <v>5.87</v>
      </c>
      <c r="H7" s="22"/>
      <c r="I7" s="22">
        <v>21.92</v>
      </c>
      <c r="J7" s="22"/>
      <c r="K7" s="10">
        <v>0.5</v>
      </c>
      <c r="L7" s="11">
        <v>2.6137668986669811E-2</v>
      </c>
      <c r="M7" s="6"/>
      <c r="N7" s="18">
        <f t="shared" si="0"/>
        <v>30.216137668986672</v>
      </c>
      <c r="O7" s="19"/>
      <c r="P7" s="59"/>
    </row>
    <row r="8" spans="1:16" x14ac:dyDescent="0.25">
      <c r="A8" s="9">
        <v>5</v>
      </c>
      <c r="B8" s="1" t="s">
        <v>0</v>
      </c>
      <c r="C8" s="2">
        <v>17</v>
      </c>
      <c r="D8" s="6">
        <v>4</v>
      </c>
      <c r="E8" s="22">
        <v>1.9</v>
      </c>
      <c r="F8" s="22"/>
      <c r="G8" s="22">
        <v>5.87</v>
      </c>
      <c r="H8" s="22"/>
      <c r="I8" s="22">
        <v>21.92</v>
      </c>
      <c r="J8" s="22"/>
      <c r="K8" s="10">
        <v>0.5</v>
      </c>
      <c r="L8" s="11">
        <v>2.631573561499919E-2</v>
      </c>
      <c r="M8" s="6"/>
      <c r="N8" s="18">
        <f t="shared" si="0"/>
        <v>30.216315735615002</v>
      </c>
      <c r="O8" s="19"/>
      <c r="P8" s="59"/>
    </row>
    <row r="9" spans="1:16" x14ac:dyDescent="0.25">
      <c r="A9" s="9">
        <v>6</v>
      </c>
      <c r="B9" s="1" t="s">
        <v>0</v>
      </c>
      <c r="C9" s="2">
        <v>19</v>
      </c>
      <c r="D9" s="6">
        <v>4</v>
      </c>
      <c r="E9" s="22">
        <v>1.9</v>
      </c>
      <c r="F9" s="22"/>
      <c r="G9" s="22">
        <v>5.87</v>
      </c>
      <c r="H9" s="22"/>
      <c r="I9" s="22">
        <v>21.92</v>
      </c>
      <c r="J9" s="22"/>
      <c r="K9" s="10">
        <v>0.62</v>
      </c>
      <c r="L9" s="11">
        <v>2.611246899245263E-2</v>
      </c>
      <c r="M9" s="6"/>
      <c r="N9" s="18">
        <f t="shared" si="0"/>
        <v>30.336112468992454</v>
      </c>
      <c r="O9" s="19"/>
      <c r="P9" s="59"/>
    </row>
    <row r="10" spans="1:16" x14ac:dyDescent="0.25">
      <c r="A10" s="9">
        <v>7</v>
      </c>
      <c r="B10" s="1" t="s">
        <v>0</v>
      </c>
      <c r="C10" s="2">
        <v>20</v>
      </c>
      <c r="D10" s="6">
        <v>5</v>
      </c>
      <c r="E10" s="22">
        <v>1.64</v>
      </c>
      <c r="F10" s="22"/>
      <c r="G10" s="22">
        <v>5.87</v>
      </c>
      <c r="H10" s="22"/>
      <c r="I10" s="22">
        <v>18.11</v>
      </c>
      <c r="J10" s="22"/>
      <c r="K10" s="10">
        <v>0.72</v>
      </c>
      <c r="L10" s="11">
        <v>1.2243131591321286E-2</v>
      </c>
      <c r="M10" s="11">
        <v>0.31769999999999998</v>
      </c>
      <c r="N10" s="18">
        <f t="shared" si="0"/>
        <v>26.669943131591317</v>
      </c>
      <c r="O10" s="19"/>
      <c r="P10" s="59"/>
    </row>
    <row r="11" spans="1:16" x14ac:dyDescent="0.25">
      <c r="A11" s="9">
        <v>8</v>
      </c>
      <c r="B11" s="1" t="s">
        <v>0</v>
      </c>
      <c r="C11" s="2">
        <v>21</v>
      </c>
      <c r="D11" s="6">
        <v>4</v>
      </c>
      <c r="E11" s="22">
        <v>1.9</v>
      </c>
      <c r="F11" s="22"/>
      <c r="G11" s="22">
        <v>5.87</v>
      </c>
      <c r="H11" s="22"/>
      <c r="I11" s="22">
        <v>21.92</v>
      </c>
      <c r="J11" s="22"/>
      <c r="K11" s="10">
        <v>0.63</v>
      </c>
      <c r="L11" s="11">
        <v>2.519653406686416E-2</v>
      </c>
      <c r="M11" s="6"/>
      <c r="N11" s="18">
        <f t="shared" si="0"/>
        <v>30.345196534066865</v>
      </c>
      <c r="O11" s="19"/>
      <c r="P11" s="59"/>
    </row>
    <row r="12" spans="1:16" x14ac:dyDescent="0.25">
      <c r="A12" s="9">
        <v>9</v>
      </c>
      <c r="B12" s="1" t="s">
        <v>0</v>
      </c>
      <c r="C12" s="2">
        <v>22</v>
      </c>
      <c r="D12" s="6">
        <v>5</v>
      </c>
      <c r="E12" s="22">
        <v>1.64</v>
      </c>
      <c r="F12" s="22"/>
      <c r="G12" s="22">
        <v>5.87</v>
      </c>
      <c r="H12" s="22"/>
      <c r="I12" s="22">
        <v>18.11</v>
      </c>
      <c r="J12" s="22"/>
      <c r="K12" s="10">
        <v>0.3</v>
      </c>
      <c r="L12" s="11">
        <v>1.0473830293417922E-2</v>
      </c>
      <c r="M12" s="11">
        <v>0.13200000000000001</v>
      </c>
      <c r="N12" s="18">
        <f t="shared" si="0"/>
        <v>26.062473830293417</v>
      </c>
      <c r="O12" s="19"/>
      <c r="P12" s="59"/>
    </row>
    <row r="13" spans="1:16" x14ac:dyDescent="0.25">
      <c r="A13" s="9">
        <v>10</v>
      </c>
      <c r="B13" s="1" t="s">
        <v>0</v>
      </c>
      <c r="C13" s="2">
        <v>23</v>
      </c>
      <c r="D13" s="6">
        <v>4</v>
      </c>
      <c r="E13" s="22">
        <v>1.9</v>
      </c>
      <c r="F13" s="22"/>
      <c r="G13" s="22">
        <v>5.87</v>
      </c>
      <c r="H13" s="22"/>
      <c r="I13" s="22">
        <v>21.92</v>
      </c>
      <c r="J13" s="22"/>
      <c r="K13" s="10">
        <v>0.63</v>
      </c>
      <c r="L13" s="11">
        <v>2.4792585149143218E-2</v>
      </c>
      <c r="M13" s="6"/>
      <c r="N13" s="18">
        <f t="shared" si="0"/>
        <v>30.344792585149143</v>
      </c>
      <c r="O13" s="19"/>
      <c r="P13" s="59"/>
    </row>
    <row r="14" spans="1:16" x14ac:dyDescent="0.25">
      <c r="A14" s="9">
        <v>11</v>
      </c>
      <c r="B14" s="1" t="s">
        <v>0</v>
      </c>
      <c r="C14" s="2">
        <v>25</v>
      </c>
      <c r="D14" s="6">
        <v>4</v>
      </c>
      <c r="E14" s="22">
        <v>1.9</v>
      </c>
      <c r="F14" s="22"/>
      <c r="G14" s="22">
        <v>5.87</v>
      </c>
      <c r="H14" s="22"/>
      <c r="I14" s="22">
        <v>21.92</v>
      </c>
      <c r="J14" s="22"/>
      <c r="K14" s="10">
        <v>0.49</v>
      </c>
      <c r="L14" s="11">
        <v>2.2338266384778011E-2</v>
      </c>
      <c r="M14" s="6"/>
      <c r="N14" s="18">
        <f t="shared" si="0"/>
        <v>30.202338266384778</v>
      </c>
      <c r="O14" s="19"/>
      <c r="P14" s="59"/>
    </row>
    <row r="15" spans="1:16" x14ac:dyDescent="0.25">
      <c r="A15" s="9">
        <v>12</v>
      </c>
      <c r="B15" s="1" t="s">
        <v>0</v>
      </c>
      <c r="C15" s="2">
        <v>28</v>
      </c>
      <c r="D15" s="6">
        <v>4</v>
      </c>
      <c r="E15" s="22">
        <v>1.9</v>
      </c>
      <c r="F15" s="22"/>
      <c r="G15" s="22">
        <v>5.87</v>
      </c>
      <c r="H15" s="22"/>
      <c r="I15" s="22">
        <v>21.92</v>
      </c>
      <c r="J15" s="22"/>
      <c r="K15" s="10">
        <v>0.74</v>
      </c>
      <c r="L15" s="11">
        <v>4.4809056117639669E-2</v>
      </c>
      <c r="M15" s="6"/>
      <c r="N15" s="18">
        <f t="shared" si="0"/>
        <v>30.474809056117639</v>
      </c>
      <c r="O15" s="19"/>
      <c r="P15" s="59"/>
    </row>
    <row r="16" spans="1:16" x14ac:dyDescent="0.25">
      <c r="A16" s="9">
        <v>13</v>
      </c>
      <c r="B16" s="1" t="s">
        <v>0</v>
      </c>
      <c r="C16" s="2">
        <v>3</v>
      </c>
      <c r="D16" s="6">
        <v>4</v>
      </c>
      <c r="E16" s="22">
        <v>1.9</v>
      </c>
      <c r="F16" s="22"/>
      <c r="G16" s="22">
        <v>5.87</v>
      </c>
      <c r="H16" s="22"/>
      <c r="I16" s="22">
        <v>21.92</v>
      </c>
      <c r="J16" s="22"/>
      <c r="K16" s="10">
        <v>1</v>
      </c>
      <c r="L16" s="11">
        <v>3.7699043630364908E-2</v>
      </c>
      <c r="M16" s="6"/>
      <c r="N16" s="18">
        <f t="shared" si="0"/>
        <v>30.727699043630366</v>
      </c>
      <c r="O16" s="19"/>
      <c r="P16" s="59"/>
    </row>
    <row r="17" spans="1:16" x14ac:dyDescent="0.25">
      <c r="A17" s="9">
        <v>14</v>
      </c>
      <c r="B17" s="1" t="s">
        <v>0</v>
      </c>
      <c r="C17" s="2">
        <v>30</v>
      </c>
      <c r="D17" s="6">
        <v>4</v>
      </c>
      <c r="E17" s="22">
        <v>1.9</v>
      </c>
      <c r="F17" s="22"/>
      <c r="G17" s="22">
        <v>5.87</v>
      </c>
      <c r="H17" s="22"/>
      <c r="I17" s="20">
        <v>21.92</v>
      </c>
      <c r="J17" s="21"/>
      <c r="K17" s="10">
        <v>0.81</v>
      </c>
      <c r="L17" s="11">
        <v>3.813397593713054E-2</v>
      </c>
      <c r="M17" s="6"/>
      <c r="N17" s="18">
        <f t="shared" si="0"/>
        <v>30.538133975937132</v>
      </c>
      <c r="O17" s="19"/>
      <c r="P17" s="59" t="s">
        <v>81</v>
      </c>
    </row>
    <row r="18" spans="1:16" x14ac:dyDescent="0.25">
      <c r="A18" s="9">
        <v>15</v>
      </c>
      <c r="B18" s="1" t="s">
        <v>0</v>
      </c>
      <c r="C18" s="2">
        <v>32</v>
      </c>
      <c r="D18" s="6">
        <v>4</v>
      </c>
      <c r="E18" s="22">
        <v>1.9</v>
      </c>
      <c r="F18" s="22"/>
      <c r="G18" s="22">
        <v>5.87</v>
      </c>
      <c r="H18" s="22"/>
      <c r="I18" s="22">
        <v>21.92</v>
      </c>
      <c r="J18" s="22"/>
      <c r="K18" s="10">
        <v>0.85</v>
      </c>
      <c r="L18" s="11">
        <v>4.1874234089897641E-2</v>
      </c>
      <c r="M18" s="6"/>
      <c r="N18" s="18">
        <f t="shared" si="0"/>
        <v>30.581874234089899</v>
      </c>
      <c r="O18" s="19"/>
      <c r="P18" s="59"/>
    </row>
    <row r="19" spans="1:16" x14ac:dyDescent="0.25">
      <c r="A19" s="9">
        <v>16</v>
      </c>
      <c r="B19" s="1" t="s">
        <v>0</v>
      </c>
      <c r="C19" s="2">
        <v>34</v>
      </c>
      <c r="D19" s="6">
        <v>4</v>
      </c>
      <c r="E19" s="22">
        <v>1.9</v>
      </c>
      <c r="F19" s="22"/>
      <c r="G19" s="22">
        <v>5.87</v>
      </c>
      <c r="H19" s="22"/>
      <c r="I19" s="22">
        <v>21.92</v>
      </c>
      <c r="J19" s="22"/>
      <c r="K19" s="10">
        <v>0.81</v>
      </c>
      <c r="L19" s="11">
        <v>3.5176690181865249E-2</v>
      </c>
      <c r="M19" s="6"/>
      <c r="N19" s="18">
        <f t="shared" si="0"/>
        <v>30.535176690181864</v>
      </c>
      <c r="O19" s="19"/>
      <c r="P19" s="59"/>
    </row>
    <row r="20" spans="1:16" x14ac:dyDescent="0.25">
      <c r="A20" s="9">
        <v>17</v>
      </c>
      <c r="B20" s="1" t="s">
        <v>0</v>
      </c>
      <c r="C20" s="2">
        <v>36</v>
      </c>
      <c r="D20" s="6">
        <v>4</v>
      </c>
      <c r="E20" s="22">
        <v>1.9</v>
      </c>
      <c r="F20" s="22"/>
      <c r="G20" s="22">
        <v>5.87</v>
      </c>
      <c r="H20" s="22"/>
      <c r="I20" s="22">
        <v>21.92</v>
      </c>
      <c r="J20" s="22"/>
      <c r="K20" s="10">
        <v>0.62</v>
      </c>
      <c r="L20" s="11">
        <v>4.8220739561473332E-2</v>
      </c>
      <c r="M20" s="6"/>
      <c r="N20" s="18">
        <f t="shared" si="0"/>
        <v>30.358220739561474</v>
      </c>
      <c r="O20" s="19"/>
      <c r="P20" s="59" t="s">
        <v>81</v>
      </c>
    </row>
    <row r="21" spans="1:16" x14ac:dyDescent="0.25">
      <c r="A21" s="9">
        <v>18</v>
      </c>
      <c r="B21" s="1" t="s">
        <v>0</v>
      </c>
      <c r="C21" s="3" t="s">
        <v>51</v>
      </c>
      <c r="D21" s="6">
        <v>4</v>
      </c>
      <c r="E21" s="22">
        <v>1.9</v>
      </c>
      <c r="F21" s="22"/>
      <c r="G21" s="22">
        <v>5.87</v>
      </c>
      <c r="H21" s="22"/>
      <c r="I21" s="22">
        <v>21.92</v>
      </c>
      <c r="J21" s="22"/>
      <c r="K21" s="10">
        <v>0.94</v>
      </c>
      <c r="L21" s="11">
        <v>3.0953718154785825E-2</v>
      </c>
      <c r="M21" s="11">
        <v>0.31040000000000001</v>
      </c>
      <c r="N21" s="18">
        <f t="shared" si="0"/>
        <v>30.971353718154791</v>
      </c>
      <c r="O21" s="19"/>
      <c r="P21" s="59"/>
    </row>
    <row r="22" spans="1:16" x14ac:dyDescent="0.25">
      <c r="A22" s="9">
        <v>19</v>
      </c>
      <c r="B22" s="1" t="s">
        <v>0</v>
      </c>
      <c r="C22" s="2">
        <v>5</v>
      </c>
      <c r="D22" s="6">
        <v>4</v>
      </c>
      <c r="E22" s="22">
        <v>1.9</v>
      </c>
      <c r="F22" s="22"/>
      <c r="G22" s="22">
        <v>5.87</v>
      </c>
      <c r="H22" s="22"/>
      <c r="I22" s="22">
        <v>21.92</v>
      </c>
      <c r="J22" s="22"/>
      <c r="K22" s="10">
        <v>1</v>
      </c>
      <c r="L22" s="11">
        <v>3.857341232700813E-2</v>
      </c>
      <c r="M22" s="6"/>
      <c r="N22" s="18">
        <f t="shared" si="0"/>
        <v>30.728573412327009</v>
      </c>
      <c r="O22" s="19"/>
      <c r="P22" s="59"/>
    </row>
    <row r="23" spans="1:16" x14ac:dyDescent="0.25">
      <c r="A23" s="9">
        <v>20</v>
      </c>
      <c r="B23" s="1" t="s">
        <v>0</v>
      </c>
      <c r="C23" s="3" t="s">
        <v>52</v>
      </c>
      <c r="D23" s="6">
        <v>4</v>
      </c>
      <c r="E23" s="22">
        <v>1.9</v>
      </c>
      <c r="F23" s="22"/>
      <c r="G23" s="22">
        <v>5.87</v>
      </c>
      <c r="H23" s="22"/>
      <c r="I23" s="20">
        <v>21.92</v>
      </c>
      <c r="J23" s="21"/>
      <c r="K23" s="10">
        <v>0.82</v>
      </c>
      <c r="L23" s="11">
        <v>3.2746476751581696E-2</v>
      </c>
      <c r="M23" s="6"/>
      <c r="N23" s="18">
        <f t="shared" si="0"/>
        <v>30.542746476751581</v>
      </c>
      <c r="O23" s="19"/>
      <c r="P23" s="59" t="s">
        <v>81</v>
      </c>
    </row>
    <row r="24" spans="1:16" x14ac:dyDescent="0.25">
      <c r="A24" s="9">
        <v>21</v>
      </c>
      <c r="B24" s="1" t="s">
        <v>0</v>
      </c>
      <c r="C24" s="2">
        <v>7</v>
      </c>
      <c r="D24" s="6">
        <v>4</v>
      </c>
      <c r="E24" s="22">
        <v>1.9</v>
      </c>
      <c r="F24" s="22"/>
      <c r="G24" s="22">
        <v>5.87</v>
      </c>
      <c r="H24" s="22"/>
      <c r="I24" s="22">
        <v>21.92</v>
      </c>
      <c r="J24" s="22"/>
      <c r="K24" s="10">
        <v>0.81</v>
      </c>
      <c r="L24" s="11">
        <v>3.8992881132696743E-2</v>
      </c>
      <c r="M24" s="6"/>
      <c r="N24" s="18">
        <f t="shared" si="0"/>
        <v>30.538992881132696</v>
      </c>
      <c r="O24" s="19"/>
      <c r="P24" s="59"/>
    </row>
    <row r="25" spans="1:16" x14ac:dyDescent="0.25">
      <c r="A25" s="9">
        <v>22</v>
      </c>
      <c r="B25" s="1" t="s">
        <v>0</v>
      </c>
      <c r="C25" s="2">
        <v>9</v>
      </c>
      <c r="D25" s="6">
        <v>4</v>
      </c>
      <c r="E25" s="22">
        <v>1.9</v>
      </c>
      <c r="F25" s="22"/>
      <c r="G25" s="22">
        <v>5.87</v>
      </c>
      <c r="H25" s="22"/>
      <c r="I25" s="22">
        <v>21.92</v>
      </c>
      <c r="J25" s="22"/>
      <c r="K25" s="10">
        <v>0.5</v>
      </c>
      <c r="L25" s="11">
        <v>2.9550096048815398E-2</v>
      </c>
      <c r="M25" s="6"/>
      <c r="N25" s="18">
        <f t="shared" si="0"/>
        <v>30.219550096048817</v>
      </c>
      <c r="O25" s="19"/>
      <c r="P25" s="59"/>
    </row>
    <row r="26" spans="1:16" x14ac:dyDescent="0.25">
      <c r="A26" s="9">
        <v>23</v>
      </c>
      <c r="B26" s="1" t="s">
        <v>1</v>
      </c>
      <c r="C26" s="2">
        <v>1</v>
      </c>
      <c r="D26" s="6">
        <v>4</v>
      </c>
      <c r="E26" s="22">
        <v>1.9</v>
      </c>
      <c r="F26" s="22"/>
      <c r="G26" s="22">
        <v>5.87</v>
      </c>
      <c r="H26" s="22"/>
      <c r="I26" s="22">
        <v>21.92</v>
      </c>
      <c r="J26" s="22"/>
      <c r="K26" s="12">
        <v>0.88</v>
      </c>
      <c r="L26" s="11">
        <v>3.2311500139912325E-2</v>
      </c>
      <c r="M26" s="6"/>
      <c r="N26" s="18">
        <f t="shared" si="0"/>
        <v>30.602311500139912</v>
      </c>
      <c r="O26" s="19"/>
      <c r="P26" s="59"/>
    </row>
    <row r="27" spans="1:16" x14ac:dyDescent="0.25">
      <c r="A27" s="9">
        <v>24</v>
      </c>
      <c r="B27" s="1" t="s">
        <v>1</v>
      </c>
      <c r="C27" s="2">
        <v>10</v>
      </c>
      <c r="D27" s="6">
        <v>4</v>
      </c>
      <c r="E27" s="22">
        <v>1.9</v>
      </c>
      <c r="F27" s="22"/>
      <c r="G27" s="22">
        <v>5.87</v>
      </c>
      <c r="H27" s="22"/>
      <c r="I27" s="22">
        <v>21.92</v>
      </c>
      <c r="J27" s="22"/>
      <c r="K27" s="12">
        <v>0.81</v>
      </c>
      <c r="L27" s="11">
        <v>3.7975390960216619E-2</v>
      </c>
      <c r="M27" s="6"/>
      <c r="N27" s="18">
        <f t="shared" si="0"/>
        <v>30.537975390960217</v>
      </c>
      <c r="O27" s="19"/>
      <c r="P27" s="59"/>
    </row>
    <row r="28" spans="1:16" x14ac:dyDescent="0.25">
      <c r="A28" s="9">
        <v>25</v>
      </c>
      <c r="B28" s="1" t="s">
        <v>2</v>
      </c>
      <c r="C28" s="2">
        <v>11</v>
      </c>
      <c r="D28" s="6">
        <v>2</v>
      </c>
      <c r="E28" s="22">
        <v>2.14</v>
      </c>
      <c r="F28" s="22"/>
      <c r="G28" s="22">
        <v>6.38</v>
      </c>
      <c r="H28" s="22"/>
      <c r="I28" s="22">
        <v>26.52</v>
      </c>
      <c r="J28" s="22"/>
      <c r="K28" s="12">
        <v>2.31</v>
      </c>
      <c r="L28" s="11">
        <v>6.1599094648733727E-2</v>
      </c>
      <c r="M28" s="11">
        <v>0.25019999999999998</v>
      </c>
      <c r="N28" s="18">
        <f t="shared" si="0"/>
        <v>37.661799094648735</v>
      </c>
      <c r="O28" s="19"/>
      <c r="P28" s="59"/>
    </row>
    <row r="29" spans="1:16" x14ac:dyDescent="0.25">
      <c r="A29" s="9">
        <v>26</v>
      </c>
      <c r="B29" s="1" t="s">
        <v>2</v>
      </c>
      <c r="C29" s="2">
        <v>12</v>
      </c>
      <c r="D29" s="6">
        <v>2</v>
      </c>
      <c r="E29" s="22">
        <v>2.14</v>
      </c>
      <c r="F29" s="22"/>
      <c r="G29" s="22">
        <v>6.38</v>
      </c>
      <c r="H29" s="22"/>
      <c r="I29" s="22">
        <v>26.52</v>
      </c>
      <c r="J29" s="22"/>
      <c r="K29" s="12">
        <v>1.82</v>
      </c>
      <c r="L29" s="11">
        <v>4.5019524106787091E-2</v>
      </c>
      <c r="M29" s="11">
        <v>0.19700000000000001</v>
      </c>
      <c r="N29" s="18">
        <f t="shared" si="0"/>
        <v>37.102019524106787</v>
      </c>
      <c r="O29" s="19"/>
      <c r="P29" s="59"/>
    </row>
    <row r="30" spans="1:16" x14ac:dyDescent="0.25">
      <c r="A30" s="9">
        <v>27</v>
      </c>
      <c r="B30" s="1" t="s">
        <v>2</v>
      </c>
      <c r="C30" s="2">
        <v>3</v>
      </c>
      <c r="D30" s="6">
        <v>4</v>
      </c>
      <c r="E30" s="22">
        <v>1.9</v>
      </c>
      <c r="F30" s="22"/>
      <c r="G30" s="22">
        <v>5.87</v>
      </c>
      <c r="H30" s="22"/>
      <c r="I30" s="22">
        <v>21.92</v>
      </c>
      <c r="J30" s="22"/>
      <c r="K30" s="12">
        <v>0.86</v>
      </c>
      <c r="L30" s="11">
        <v>3.3403377239298503E-2</v>
      </c>
      <c r="M30" s="6"/>
      <c r="N30" s="18">
        <f t="shared" si="0"/>
        <v>30.5834033772393</v>
      </c>
      <c r="O30" s="19"/>
      <c r="P30" s="59"/>
    </row>
    <row r="31" spans="1:16" x14ac:dyDescent="0.25">
      <c r="A31" s="9">
        <v>28</v>
      </c>
      <c r="B31" s="1" t="s">
        <v>2</v>
      </c>
      <c r="C31" s="2" t="s">
        <v>53</v>
      </c>
      <c r="D31" s="6">
        <v>4</v>
      </c>
      <c r="E31" s="22">
        <v>1.9</v>
      </c>
      <c r="F31" s="22"/>
      <c r="G31" s="22">
        <v>5.87</v>
      </c>
      <c r="H31" s="22"/>
      <c r="I31" s="22">
        <v>21.92</v>
      </c>
      <c r="J31" s="22"/>
      <c r="K31" s="12">
        <v>0.87</v>
      </c>
      <c r="L31" s="11">
        <v>3.377756020341155E-2</v>
      </c>
      <c r="M31" s="6"/>
      <c r="N31" s="18">
        <f t="shared" si="0"/>
        <v>30.593777560203414</v>
      </c>
      <c r="O31" s="19"/>
      <c r="P31" s="59"/>
    </row>
    <row r="32" spans="1:16" x14ac:dyDescent="0.25">
      <c r="A32" s="9">
        <v>29</v>
      </c>
      <c r="B32" s="1" t="s">
        <v>2</v>
      </c>
      <c r="C32" s="2">
        <v>4</v>
      </c>
      <c r="D32" s="6">
        <v>4</v>
      </c>
      <c r="E32" s="22">
        <v>1.9</v>
      </c>
      <c r="F32" s="22"/>
      <c r="G32" s="22">
        <v>5.87</v>
      </c>
      <c r="H32" s="22"/>
      <c r="I32" s="22">
        <v>21.92</v>
      </c>
      <c r="J32" s="22"/>
      <c r="K32" s="12">
        <v>0.81</v>
      </c>
      <c r="L32" s="11">
        <v>3.7577732642487038E-2</v>
      </c>
      <c r="M32" s="6"/>
      <c r="N32" s="18">
        <f t="shared" si="0"/>
        <v>30.537577732642486</v>
      </c>
      <c r="O32" s="19"/>
      <c r="P32" s="59"/>
    </row>
    <row r="33" spans="1:16" x14ac:dyDescent="0.25">
      <c r="A33" s="9">
        <v>30</v>
      </c>
      <c r="B33" s="1" t="s">
        <v>2</v>
      </c>
      <c r="C33" s="2">
        <v>5</v>
      </c>
      <c r="D33" s="6">
        <v>4</v>
      </c>
      <c r="E33" s="22">
        <v>1.9</v>
      </c>
      <c r="F33" s="22"/>
      <c r="G33" s="22">
        <v>5.87</v>
      </c>
      <c r="H33" s="22"/>
      <c r="I33" s="20">
        <v>21.92</v>
      </c>
      <c r="J33" s="21"/>
      <c r="K33" s="12">
        <v>0.91</v>
      </c>
      <c r="L33" s="11">
        <v>3.960270524562863E-2</v>
      </c>
      <c r="M33" s="6"/>
      <c r="N33" s="18">
        <f t="shared" si="0"/>
        <v>30.639602705245629</v>
      </c>
      <c r="O33" s="19"/>
      <c r="P33" s="59" t="s">
        <v>81</v>
      </c>
    </row>
    <row r="34" spans="1:16" x14ac:dyDescent="0.25">
      <c r="A34" s="9">
        <v>31</v>
      </c>
      <c r="B34" s="1" t="s">
        <v>2</v>
      </c>
      <c r="C34" s="2" t="s">
        <v>54</v>
      </c>
      <c r="D34" s="6">
        <v>2</v>
      </c>
      <c r="E34" s="22">
        <v>2.14</v>
      </c>
      <c r="F34" s="22"/>
      <c r="G34" s="22">
        <v>6.38</v>
      </c>
      <c r="H34" s="22"/>
      <c r="I34" s="22">
        <v>26.52</v>
      </c>
      <c r="J34" s="22"/>
      <c r="K34" s="12">
        <v>2.67</v>
      </c>
      <c r="L34" s="11">
        <v>4.1873513708513707E-2</v>
      </c>
      <c r="M34" s="11">
        <v>0.28899999999999998</v>
      </c>
      <c r="N34" s="18">
        <f t="shared" si="0"/>
        <v>38.040873513708519</v>
      </c>
      <c r="O34" s="19"/>
      <c r="P34" s="59" t="s">
        <v>81</v>
      </c>
    </row>
    <row r="35" spans="1:16" x14ac:dyDescent="0.25">
      <c r="A35" s="9">
        <v>32</v>
      </c>
      <c r="B35" s="1" t="s">
        <v>2</v>
      </c>
      <c r="C35" s="2">
        <v>6</v>
      </c>
      <c r="D35" s="6">
        <v>4</v>
      </c>
      <c r="E35" s="22">
        <v>1.9</v>
      </c>
      <c r="F35" s="22"/>
      <c r="G35" s="22">
        <v>5.87</v>
      </c>
      <c r="H35" s="22"/>
      <c r="I35" s="22">
        <v>21.92</v>
      </c>
      <c r="J35" s="22"/>
      <c r="K35" s="12">
        <v>0.8</v>
      </c>
      <c r="L35" s="11">
        <v>3.6887158201498751E-2</v>
      </c>
      <c r="M35" s="6"/>
      <c r="N35" s="18">
        <f t="shared" si="0"/>
        <v>30.5268871582015</v>
      </c>
      <c r="O35" s="19"/>
      <c r="P35" s="59" t="s">
        <v>81</v>
      </c>
    </row>
    <row r="36" spans="1:16" x14ac:dyDescent="0.25">
      <c r="A36" s="9">
        <v>33</v>
      </c>
      <c r="B36" s="1" t="s">
        <v>2</v>
      </c>
      <c r="C36" s="2">
        <v>7</v>
      </c>
      <c r="D36" s="6">
        <v>4</v>
      </c>
      <c r="E36" s="22">
        <v>1.9</v>
      </c>
      <c r="F36" s="22"/>
      <c r="G36" s="22">
        <v>5.87</v>
      </c>
      <c r="H36" s="22"/>
      <c r="I36" s="22">
        <v>21.92</v>
      </c>
      <c r="J36" s="22"/>
      <c r="K36" s="12">
        <v>0.44</v>
      </c>
      <c r="L36" s="11">
        <v>3.24273877396263E-2</v>
      </c>
      <c r="M36" s="6"/>
      <c r="N36" s="18">
        <f t="shared" si="0"/>
        <v>30.16242738773963</v>
      </c>
      <c r="O36" s="19"/>
      <c r="P36" s="59"/>
    </row>
    <row r="37" spans="1:16" x14ac:dyDescent="0.25">
      <c r="A37" s="9">
        <v>34</v>
      </c>
      <c r="B37" s="1" t="s">
        <v>2</v>
      </c>
      <c r="C37" s="2">
        <v>8</v>
      </c>
      <c r="D37" s="6">
        <v>4</v>
      </c>
      <c r="E37" s="22">
        <v>1.9</v>
      </c>
      <c r="F37" s="22"/>
      <c r="G37" s="22">
        <v>5.87</v>
      </c>
      <c r="H37" s="22"/>
      <c r="I37" s="22">
        <v>21.92</v>
      </c>
      <c r="J37" s="22"/>
      <c r="K37" s="12">
        <v>0.8</v>
      </c>
      <c r="L37" s="11">
        <v>3.6956248449772633E-2</v>
      </c>
      <c r="M37" s="6"/>
      <c r="N37" s="18">
        <f t="shared" si="0"/>
        <v>30.526956248449775</v>
      </c>
      <c r="O37" s="19"/>
      <c r="P37" s="59"/>
    </row>
    <row r="38" spans="1:16" x14ac:dyDescent="0.25">
      <c r="A38" s="9">
        <v>35</v>
      </c>
      <c r="B38" s="1" t="s">
        <v>2</v>
      </c>
      <c r="C38" s="2">
        <v>9</v>
      </c>
      <c r="D38" s="6">
        <v>2</v>
      </c>
      <c r="E38" s="22">
        <v>2.14</v>
      </c>
      <c r="F38" s="22"/>
      <c r="G38" s="22">
        <v>6.38</v>
      </c>
      <c r="H38" s="22"/>
      <c r="I38" s="22">
        <v>26.52</v>
      </c>
      <c r="J38" s="22"/>
      <c r="K38" s="12">
        <v>1.63</v>
      </c>
      <c r="L38" s="11">
        <v>3.8940920876222973E-2</v>
      </c>
      <c r="M38" s="11">
        <v>0.17580000000000001</v>
      </c>
      <c r="N38" s="18">
        <f t="shared" si="0"/>
        <v>36.884740920876226</v>
      </c>
      <c r="O38" s="19"/>
      <c r="P38" s="59"/>
    </row>
    <row r="39" spans="1:16" x14ac:dyDescent="0.25">
      <c r="A39" s="9">
        <v>36</v>
      </c>
      <c r="B39" s="1" t="s">
        <v>2</v>
      </c>
      <c r="C39" s="2" t="s">
        <v>55</v>
      </c>
      <c r="D39" s="6">
        <v>2</v>
      </c>
      <c r="E39" s="22">
        <v>2.14</v>
      </c>
      <c r="F39" s="22"/>
      <c r="G39" s="22">
        <v>6.38</v>
      </c>
      <c r="H39" s="22"/>
      <c r="I39" s="22">
        <v>26.52</v>
      </c>
      <c r="J39" s="22"/>
      <c r="K39" s="12">
        <v>1.77</v>
      </c>
      <c r="L39" s="11">
        <v>4.379577915585648E-2</v>
      </c>
      <c r="M39" s="11">
        <v>0.191</v>
      </c>
      <c r="N39" s="18">
        <f t="shared" si="0"/>
        <v>37.044795779155862</v>
      </c>
      <c r="O39" s="19"/>
      <c r="P39" s="59"/>
    </row>
    <row r="40" spans="1:16" x14ac:dyDescent="0.25">
      <c r="A40" s="9">
        <v>37</v>
      </c>
      <c r="B40" s="1" t="s">
        <v>3</v>
      </c>
      <c r="C40" s="2">
        <v>1</v>
      </c>
      <c r="D40" s="6">
        <v>4</v>
      </c>
      <c r="E40" s="22">
        <v>1.9</v>
      </c>
      <c r="F40" s="22"/>
      <c r="G40" s="22">
        <v>5.87</v>
      </c>
      <c r="H40" s="22"/>
      <c r="I40" s="22">
        <v>21.92</v>
      </c>
      <c r="J40" s="22"/>
      <c r="K40" s="11">
        <v>0.88</v>
      </c>
      <c r="L40" s="11">
        <v>2.7408808910495949E-2</v>
      </c>
      <c r="M40" s="6"/>
      <c r="N40" s="18">
        <f t="shared" si="0"/>
        <v>30.597408808910497</v>
      </c>
      <c r="O40" s="19"/>
      <c r="P40" s="59"/>
    </row>
    <row r="41" spans="1:16" x14ac:dyDescent="0.25">
      <c r="A41" s="9">
        <v>38</v>
      </c>
      <c r="B41" s="1" t="s">
        <v>3</v>
      </c>
      <c r="C41" s="2">
        <v>3</v>
      </c>
      <c r="D41" s="6">
        <v>4</v>
      </c>
      <c r="E41" s="22">
        <v>1.9</v>
      </c>
      <c r="F41" s="22"/>
      <c r="G41" s="22">
        <v>5.87</v>
      </c>
      <c r="H41" s="22"/>
      <c r="I41" s="22">
        <v>21.92</v>
      </c>
      <c r="J41" s="22"/>
      <c r="K41" s="11">
        <v>0.59</v>
      </c>
      <c r="L41" s="11">
        <v>2.8567795338563483E-2</v>
      </c>
      <c r="M41" s="6"/>
      <c r="N41" s="18">
        <f t="shared" si="0"/>
        <v>30.308567795338565</v>
      </c>
      <c r="O41" s="19"/>
      <c r="P41" s="59"/>
    </row>
    <row r="42" spans="1:16" x14ac:dyDescent="0.25">
      <c r="A42" s="9">
        <v>39</v>
      </c>
      <c r="B42" s="1" t="s">
        <v>3</v>
      </c>
      <c r="C42" s="2">
        <v>4</v>
      </c>
      <c r="D42" s="6">
        <v>5</v>
      </c>
      <c r="E42" s="22">
        <v>1.64</v>
      </c>
      <c r="F42" s="22"/>
      <c r="G42" s="22">
        <v>5.87</v>
      </c>
      <c r="H42" s="22"/>
      <c r="I42" s="22">
        <v>18.11</v>
      </c>
      <c r="J42" s="22"/>
      <c r="K42" s="11">
        <v>0.5</v>
      </c>
      <c r="L42" s="11">
        <v>4.1742508787346227E-2</v>
      </c>
      <c r="M42" s="6"/>
      <c r="N42" s="18">
        <f t="shared" si="0"/>
        <v>26.161742508787345</v>
      </c>
      <c r="O42" s="19"/>
      <c r="P42" s="59"/>
    </row>
    <row r="43" spans="1:16" x14ac:dyDescent="0.25">
      <c r="A43" s="9">
        <v>40</v>
      </c>
      <c r="B43" s="1" t="s">
        <v>3</v>
      </c>
      <c r="C43" s="2">
        <v>6</v>
      </c>
      <c r="D43" s="6">
        <v>4</v>
      </c>
      <c r="E43" s="22">
        <v>1.9</v>
      </c>
      <c r="F43" s="22"/>
      <c r="G43" s="22">
        <v>5.87</v>
      </c>
      <c r="H43" s="22"/>
      <c r="I43" s="22">
        <v>21.92</v>
      </c>
      <c r="J43" s="22"/>
      <c r="K43" s="11">
        <v>1.08</v>
      </c>
      <c r="L43" s="11">
        <v>3.1836681250262927E-2</v>
      </c>
      <c r="M43" s="11">
        <v>0.35780000000000001</v>
      </c>
      <c r="N43" s="18">
        <f t="shared" si="0"/>
        <v>31.159636681250266</v>
      </c>
      <c r="O43" s="19"/>
      <c r="P43" s="59"/>
    </row>
    <row r="44" spans="1:16" x14ac:dyDescent="0.25">
      <c r="A44" s="9">
        <v>41</v>
      </c>
      <c r="B44" s="1" t="s">
        <v>3</v>
      </c>
      <c r="C44" s="2">
        <v>8</v>
      </c>
      <c r="D44" s="6">
        <v>4</v>
      </c>
      <c r="E44" s="22">
        <v>1.9</v>
      </c>
      <c r="F44" s="22"/>
      <c r="G44" s="22">
        <v>5.87</v>
      </c>
      <c r="H44" s="22"/>
      <c r="I44" s="22">
        <v>21.92</v>
      </c>
      <c r="J44" s="22"/>
      <c r="K44" s="11">
        <v>1.06</v>
      </c>
      <c r="L44" s="11">
        <v>2.3652280763790667E-2</v>
      </c>
      <c r="M44" s="11">
        <v>0.34949999999999998</v>
      </c>
      <c r="N44" s="18">
        <f t="shared" si="0"/>
        <v>31.12315228076379</v>
      </c>
      <c r="O44" s="19"/>
      <c r="P44" s="59" t="s">
        <v>81</v>
      </c>
    </row>
    <row r="45" spans="1:16" x14ac:dyDescent="0.25">
      <c r="A45" s="9">
        <v>42</v>
      </c>
      <c r="B45" s="1" t="s">
        <v>4</v>
      </c>
      <c r="C45" s="2">
        <v>102</v>
      </c>
      <c r="D45" s="6">
        <v>2</v>
      </c>
      <c r="E45" s="22">
        <v>2.14</v>
      </c>
      <c r="F45" s="22"/>
      <c r="G45" s="22">
        <v>6.38</v>
      </c>
      <c r="H45" s="22"/>
      <c r="I45" s="22">
        <v>26.52</v>
      </c>
      <c r="J45" s="22"/>
      <c r="K45" s="11">
        <v>1.67</v>
      </c>
      <c r="L45" s="11">
        <v>4.1283767718043672E-2</v>
      </c>
      <c r="M45" s="11">
        <v>0.1351</v>
      </c>
      <c r="N45" s="18">
        <f t="shared" si="0"/>
        <v>36.886383767718044</v>
      </c>
      <c r="O45" s="19"/>
      <c r="P45" s="59"/>
    </row>
    <row r="46" spans="1:16" x14ac:dyDescent="0.25">
      <c r="A46" s="9">
        <v>43</v>
      </c>
      <c r="B46" s="1" t="s">
        <v>4</v>
      </c>
      <c r="C46" s="2" t="s">
        <v>56</v>
      </c>
      <c r="D46" s="6">
        <v>2</v>
      </c>
      <c r="E46" s="22">
        <v>2.14</v>
      </c>
      <c r="F46" s="22"/>
      <c r="G46" s="22">
        <v>6.38</v>
      </c>
      <c r="H46" s="22"/>
      <c r="I46" s="22">
        <v>26.52</v>
      </c>
      <c r="J46" s="22"/>
      <c r="K46" s="11">
        <v>1.82</v>
      </c>
      <c r="L46" s="11">
        <v>4.1800428628599111E-2</v>
      </c>
      <c r="M46" s="11">
        <v>0.1472</v>
      </c>
      <c r="N46" s="18">
        <f t="shared" si="0"/>
        <v>37.049000428628595</v>
      </c>
      <c r="O46" s="19"/>
      <c r="P46" s="59"/>
    </row>
    <row r="47" spans="1:16" x14ac:dyDescent="0.25">
      <c r="A47" s="9">
        <v>44</v>
      </c>
      <c r="B47" s="1" t="s">
        <v>4</v>
      </c>
      <c r="C47" s="2">
        <v>110</v>
      </c>
      <c r="D47" s="6">
        <v>2</v>
      </c>
      <c r="E47" s="22">
        <v>2.14</v>
      </c>
      <c r="F47" s="22"/>
      <c r="G47" s="22">
        <v>6.38</v>
      </c>
      <c r="H47" s="22"/>
      <c r="I47" s="22">
        <v>26.52</v>
      </c>
      <c r="J47" s="22"/>
      <c r="K47" s="11">
        <v>1.83</v>
      </c>
      <c r="L47" s="11">
        <v>4.543103403141361E-2</v>
      </c>
      <c r="M47" s="11">
        <v>0.15</v>
      </c>
      <c r="N47" s="18">
        <f t="shared" si="0"/>
        <v>37.065431034031413</v>
      </c>
      <c r="O47" s="19"/>
      <c r="P47" s="59"/>
    </row>
    <row r="48" spans="1:16" x14ac:dyDescent="0.25">
      <c r="A48" s="9">
        <v>45</v>
      </c>
      <c r="B48" s="1" t="s">
        <v>4</v>
      </c>
      <c r="C48" s="2">
        <v>111</v>
      </c>
      <c r="D48" s="6">
        <v>2</v>
      </c>
      <c r="E48" s="22">
        <v>2.14</v>
      </c>
      <c r="F48" s="22"/>
      <c r="G48" s="22">
        <v>6.38</v>
      </c>
      <c r="H48" s="22"/>
      <c r="I48" s="22">
        <v>26.52</v>
      </c>
      <c r="J48" s="22"/>
      <c r="K48" s="11">
        <v>2.19</v>
      </c>
      <c r="L48" s="11">
        <v>3.0013137222564601E-2</v>
      </c>
      <c r="M48" s="11">
        <v>0.17680000000000001</v>
      </c>
      <c r="N48" s="18">
        <f t="shared" si="0"/>
        <v>37.436813137222565</v>
      </c>
      <c r="O48" s="19"/>
      <c r="P48" s="59"/>
    </row>
    <row r="49" spans="1:16" x14ac:dyDescent="0.25">
      <c r="A49" s="9">
        <v>46</v>
      </c>
      <c r="B49" s="1" t="s">
        <v>4</v>
      </c>
      <c r="C49" s="2">
        <v>112</v>
      </c>
      <c r="D49" s="6">
        <v>2</v>
      </c>
      <c r="E49" s="22">
        <v>2.14</v>
      </c>
      <c r="F49" s="22"/>
      <c r="G49" s="22">
        <v>6.38</v>
      </c>
      <c r="H49" s="22"/>
      <c r="I49" s="20">
        <v>26.52</v>
      </c>
      <c r="J49" s="21"/>
      <c r="K49" s="11">
        <v>1.75</v>
      </c>
      <c r="L49" s="11">
        <v>4.3436096732919441E-2</v>
      </c>
      <c r="M49" s="11">
        <v>0.14149999999999999</v>
      </c>
      <c r="N49" s="18">
        <f t="shared" si="0"/>
        <v>36.974936096732918</v>
      </c>
      <c r="O49" s="19"/>
      <c r="P49" s="59" t="s">
        <v>81</v>
      </c>
    </row>
    <row r="50" spans="1:16" x14ac:dyDescent="0.25">
      <c r="A50" s="9">
        <v>47</v>
      </c>
      <c r="B50" s="1" t="s">
        <v>4</v>
      </c>
      <c r="C50" s="2">
        <v>114</v>
      </c>
      <c r="D50" s="6">
        <v>2</v>
      </c>
      <c r="E50" s="22">
        <v>2.14</v>
      </c>
      <c r="F50" s="22"/>
      <c r="G50" s="22">
        <v>6.38</v>
      </c>
      <c r="H50" s="22"/>
      <c r="I50" s="22">
        <v>26.52</v>
      </c>
      <c r="J50" s="22"/>
      <c r="K50" s="11">
        <v>1.5</v>
      </c>
      <c r="L50" s="11">
        <v>2.6979914565020944E-2</v>
      </c>
      <c r="M50" s="11">
        <v>0.12089999999999999</v>
      </c>
      <c r="N50" s="18">
        <f t="shared" si="0"/>
        <v>36.687879914565016</v>
      </c>
      <c r="O50" s="19"/>
      <c r="P50" s="59"/>
    </row>
    <row r="51" spans="1:16" x14ac:dyDescent="0.25">
      <c r="A51" s="9">
        <v>48</v>
      </c>
      <c r="B51" s="1" t="s">
        <v>4</v>
      </c>
      <c r="C51" s="2">
        <v>116</v>
      </c>
      <c r="D51" s="6">
        <v>2</v>
      </c>
      <c r="E51" s="22">
        <v>2.14</v>
      </c>
      <c r="F51" s="22"/>
      <c r="G51" s="22">
        <v>6.38</v>
      </c>
      <c r="H51" s="22"/>
      <c r="I51" s="22">
        <v>26.52</v>
      </c>
      <c r="J51" s="22"/>
      <c r="K51" s="11">
        <v>1.73</v>
      </c>
      <c r="L51" s="11">
        <v>4.0608056704075607E-2</v>
      </c>
      <c r="M51" s="11">
        <v>0.13950000000000001</v>
      </c>
      <c r="N51" s="18">
        <f t="shared" si="0"/>
        <v>36.950108056704067</v>
      </c>
      <c r="O51" s="19"/>
      <c r="P51" s="59"/>
    </row>
    <row r="52" spans="1:16" x14ac:dyDescent="0.25">
      <c r="A52" s="9">
        <v>49</v>
      </c>
      <c r="B52" s="1" t="s">
        <v>4</v>
      </c>
      <c r="C52" s="2">
        <v>118</v>
      </c>
      <c r="D52" s="6">
        <v>2</v>
      </c>
      <c r="E52" s="22">
        <v>2.14</v>
      </c>
      <c r="F52" s="22"/>
      <c r="G52" s="22">
        <v>6.38</v>
      </c>
      <c r="H52" s="22"/>
      <c r="I52" s="22">
        <v>26.52</v>
      </c>
      <c r="J52" s="22"/>
      <c r="K52" s="11">
        <v>1.78</v>
      </c>
      <c r="L52" s="11">
        <v>4.5293548861327915E-2</v>
      </c>
      <c r="M52" s="11">
        <v>0.1439</v>
      </c>
      <c r="N52" s="18">
        <f t="shared" si="0"/>
        <v>37.009193548861333</v>
      </c>
      <c r="O52" s="19"/>
      <c r="P52" s="59"/>
    </row>
    <row r="53" spans="1:16" x14ac:dyDescent="0.25">
      <c r="A53" s="9">
        <v>50</v>
      </c>
      <c r="B53" s="1" t="s">
        <v>4</v>
      </c>
      <c r="C53" s="2">
        <v>120</v>
      </c>
      <c r="D53" s="6">
        <v>2</v>
      </c>
      <c r="E53" s="22">
        <v>2.14</v>
      </c>
      <c r="F53" s="22"/>
      <c r="G53" s="22">
        <v>6.38</v>
      </c>
      <c r="H53" s="22"/>
      <c r="I53" s="22">
        <v>26.52</v>
      </c>
      <c r="J53" s="22"/>
      <c r="K53" s="11">
        <v>1.82</v>
      </c>
      <c r="L53" s="11">
        <v>4.5043976261127598E-2</v>
      </c>
      <c r="M53" s="11">
        <v>0.14729999999999999</v>
      </c>
      <c r="N53" s="18">
        <f t="shared" si="0"/>
        <v>37.052343976261128</v>
      </c>
      <c r="O53" s="19"/>
      <c r="P53" s="59"/>
    </row>
    <row r="54" spans="1:16" x14ac:dyDescent="0.25">
      <c r="A54" s="9">
        <v>51</v>
      </c>
      <c r="B54" s="1" t="s">
        <v>4</v>
      </c>
      <c r="C54" s="2">
        <v>122</v>
      </c>
      <c r="D54" s="6">
        <v>2</v>
      </c>
      <c r="E54" s="22">
        <v>2.14</v>
      </c>
      <c r="F54" s="22"/>
      <c r="G54" s="22">
        <v>6.38</v>
      </c>
      <c r="H54" s="22"/>
      <c r="I54" s="22">
        <v>26.52</v>
      </c>
      <c r="J54" s="22"/>
      <c r="K54" s="11">
        <v>1.78</v>
      </c>
      <c r="L54" s="11">
        <v>3.9915508580996233E-2</v>
      </c>
      <c r="M54" s="11">
        <v>0.14369999999999999</v>
      </c>
      <c r="N54" s="18">
        <f t="shared" si="0"/>
        <v>37.003615508580999</v>
      </c>
      <c r="O54" s="19"/>
      <c r="P54" s="59"/>
    </row>
    <row r="55" spans="1:16" x14ac:dyDescent="0.25">
      <c r="A55" s="9">
        <v>52</v>
      </c>
      <c r="B55" s="1" t="s">
        <v>4</v>
      </c>
      <c r="C55" s="2">
        <v>124</v>
      </c>
      <c r="D55" s="6">
        <v>2</v>
      </c>
      <c r="E55" s="22">
        <v>1.99</v>
      </c>
      <c r="F55" s="22"/>
      <c r="G55" s="22">
        <v>5.92</v>
      </c>
      <c r="H55" s="22"/>
      <c r="I55" s="22">
        <v>23.82</v>
      </c>
      <c r="J55" s="22"/>
      <c r="K55" s="11">
        <v>1.08</v>
      </c>
      <c r="L55" s="11">
        <v>5.8357771780556657E-2</v>
      </c>
      <c r="M55" s="11">
        <v>0.16250000000000001</v>
      </c>
      <c r="N55" s="18">
        <f t="shared" si="0"/>
        <v>33.03085777178056</v>
      </c>
      <c r="O55" s="19"/>
      <c r="P55" s="59" t="s">
        <v>87</v>
      </c>
    </row>
    <row r="56" spans="1:16" x14ac:dyDescent="0.25">
      <c r="A56" s="9">
        <v>53</v>
      </c>
      <c r="B56" s="1" t="s">
        <v>4</v>
      </c>
      <c r="C56" s="2">
        <v>20</v>
      </c>
      <c r="D56" s="6">
        <v>2</v>
      </c>
      <c r="E56" s="22">
        <v>2.14</v>
      </c>
      <c r="F56" s="22"/>
      <c r="G56" s="22">
        <v>6.38</v>
      </c>
      <c r="H56" s="22"/>
      <c r="I56" s="22">
        <v>26.52</v>
      </c>
      <c r="J56" s="22"/>
      <c r="K56" s="11">
        <v>3.23</v>
      </c>
      <c r="L56" s="11">
        <v>5.7591596025191233E-2</v>
      </c>
      <c r="M56" s="11">
        <v>0.26090000000000002</v>
      </c>
      <c r="N56" s="18">
        <f t="shared" si="0"/>
        <v>38.588491596025186</v>
      </c>
      <c r="O56" s="19"/>
      <c r="P56" s="59"/>
    </row>
    <row r="57" spans="1:16" x14ac:dyDescent="0.25">
      <c r="A57" s="9">
        <v>54</v>
      </c>
      <c r="B57" s="1" t="s">
        <v>4</v>
      </c>
      <c r="C57" s="2">
        <v>22</v>
      </c>
      <c r="D57" s="6">
        <v>2</v>
      </c>
      <c r="E57" s="22">
        <v>2.14</v>
      </c>
      <c r="F57" s="22"/>
      <c r="G57" s="22">
        <v>6.38</v>
      </c>
      <c r="H57" s="22"/>
      <c r="I57" s="22">
        <v>26.52</v>
      </c>
      <c r="J57" s="22"/>
      <c r="K57" s="11">
        <v>3.13</v>
      </c>
      <c r="L57" s="11">
        <v>5.3181148790245762E-2</v>
      </c>
      <c r="M57" s="11">
        <v>0.25240000000000001</v>
      </c>
      <c r="N57" s="18">
        <f t="shared" si="0"/>
        <v>38.475581148790248</v>
      </c>
      <c r="O57" s="19"/>
      <c r="P57" s="59"/>
    </row>
    <row r="58" spans="1:16" x14ac:dyDescent="0.25">
      <c r="A58" s="9">
        <v>55</v>
      </c>
      <c r="B58" s="1" t="s">
        <v>4</v>
      </c>
      <c r="C58" s="2">
        <v>64</v>
      </c>
      <c r="D58" s="6">
        <v>4</v>
      </c>
      <c r="E58" s="22">
        <v>1.9</v>
      </c>
      <c r="F58" s="22"/>
      <c r="G58" s="22">
        <v>5.87</v>
      </c>
      <c r="H58" s="22"/>
      <c r="I58" s="22">
        <v>21.92</v>
      </c>
      <c r="J58" s="22"/>
      <c r="K58" s="11">
        <v>0.46</v>
      </c>
      <c r="L58" s="11">
        <v>3.6540004382694134E-2</v>
      </c>
      <c r="M58" s="6"/>
      <c r="N58" s="18">
        <f t="shared" si="0"/>
        <v>30.186540004382696</v>
      </c>
      <c r="O58" s="19"/>
      <c r="P58" s="59"/>
    </row>
    <row r="59" spans="1:16" x14ac:dyDescent="0.25">
      <c r="A59" s="9">
        <v>56</v>
      </c>
      <c r="B59" s="1" t="s">
        <v>4</v>
      </c>
      <c r="C59" s="2">
        <v>65</v>
      </c>
      <c r="D59" s="6">
        <v>2</v>
      </c>
      <c r="E59" s="22">
        <v>2.14</v>
      </c>
      <c r="F59" s="22"/>
      <c r="G59" s="22">
        <v>6.38</v>
      </c>
      <c r="H59" s="22"/>
      <c r="I59" s="22">
        <v>26.52</v>
      </c>
      <c r="J59" s="22"/>
      <c r="K59" s="11">
        <v>1.84</v>
      </c>
      <c r="L59" s="11">
        <v>4.7260489227280086E-2</v>
      </c>
      <c r="M59" s="11">
        <v>0.14879999999999999</v>
      </c>
      <c r="N59" s="18">
        <f t="shared" si="0"/>
        <v>37.076060489227281</v>
      </c>
      <c r="O59" s="19"/>
      <c r="P59" s="59"/>
    </row>
    <row r="60" spans="1:16" x14ac:dyDescent="0.25">
      <c r="A60" s="9">
        <v>57</v>
      </c>
      <c r="B60" s="1" t="s">
        <v>4</v>
      </c>
      <c r="C60" s="2">
        <v>67</v>
      </c>
      <c r="D60" s="6">
        <v>2</v>
      </c>
      <c r="E60" s="22">
        <v>2.14</v>
      </c>
      <c r="F60" s="22"/>
      <c r="G60" s="22">
        <v>6.38</v>
      </c>
      <c r="H60" s="22"/>
      <c r="I60" s="22">
        <v>26.52</v>
      </c>
      <c r="J60" s="22"/>
      <c r="K60" s="11">
        <v>2.2000000000000002</v>
      </c>
      <c r="L60" s="11">
        <v>5.4445775167578869E-2</v>
      </c>
      <c r="M60" s="11">
        <v>0.17760000000000001</v>
      </c>
      <c r="N60" s="18">
        <f t="shared" si="0"/>
        <v>37.47204577516758</v>
      </c>
      <c r="O60" s="19"/>
      <c r="P60" s="59"/>
    </row>
    <row r="61" spans="1:16" x14ac:dyDescent="0.25">
      <c r="A61" s="9">
        <v>58</v>
      </c>
      <c r="B61" s="1" t="s">
        <v>4</v>
      </c>
      <c r="C61" s="2">
        <v>68</v>
      </c>
      <c r="D61" s="6">
        <v>4</v>
      </c>
      <c r="E61" s="22">
        <v>1.9</v>
      </c>
      <c r="F61" s="22"/>
      <c r="G61" s="22">
        <v>5.87</v>
      </c>
      <c r="H61" s="22"/>
      <c r="I61" s="22">
        <v>21.92</v>
      </c>
      <c r="J61" s="22"/>
      <c r="K61" s="11">
        <v>0.47</v>
      </c>
      <c r="L61" s="11">
        <v>2.8446273128017514E-2</v>
      </c>
      <c r="M61" s="6"/>
      <c r="N61" s="18">
        <f t="shared" si="0"/>
        <v>30.188446273128019</v>
      </c>
      <c r="O61" s="19"/>
      <c r="P61" s="59"/>
    </row>
    <row r="62" spans="1:16" x14ac:dyDescent="0.25">
      <c r="A62" s="9">
        <v>59</v>
      </c>
      <c r="B62" s="1" t="s">
        <v>4</v>
      </c>
      <c r="C62" s="2">
        <v>70</v>
      </c>
      <c r="D62" s="6">
        <v>4</v>
      </c>
      <c r="E62" s="22">
        <v>1.9</v>
      </c>
      <c r="F62" s="22"/>
      <c r="G62" s="22">
        <v>5.87</v>
      </c>
      <c r="H62" s="22"/>
      <c r="I62" s="22">
        <v>21.92</v>
      </c>
      <c r="J62" s="22"/>
      <c r="K62" s="11">
        <v>0.44</v>
      </c>
      <c r="L62" s="11">
        <v>3.0338613770642994E-2</v>
      </c>
      <c r="M62" s="6"/>
      <c r="N62" s="18">
        <f t="shared" si="0"/>
        <v>30.160338613770644</v>
      </c>
      <c r="O62" s="19"/>
      <c r="P62" s="59"/>
    </row>
    <row r="63" spans="1:16" x14ac:dyDescent="0.25">
      <c r="A63" s="9">
        <v>60</v>
      </c>
      <c r="B63" s="1" t="s">
        <v>4</v>
      </c>
      <c r="C63" s="2">
        <v>71</v>
      </c>
      <c r="D63" s="6">
        <v>4</v>
      </c>
      <c r="E63" s="22">
        <v>1.9</v>
      </c>
      <c r="F63" s="22"/>
      <c r="G63" s="22">
        <v>5.87</v>
      </c>
      <c r="H63" s="22"/>
      <c r="I63" s="20">
        <v>21.92</v>
      </c>
      <c r="J63" s="21"/>
      <c r="K63" s="11">
        <v>0.44</v>
      </c>
      <c r="L63" s="11">
        <v>3.0231845755133425E-2</v>
      </c>
      <c r="M63" s="6"/>
      <c r="N63" s="18">
        <f t="shared" si="0"/>
        <v>30.160231845755135</v>
      </c>
      <c r="O63" s="19"/>
      <c r="P63" s="59" t="s">
        <v>81</v>
      </c>
    </row>
    <row r="64" spans="1:16" x14ac:dyDescent="0.25">
      <c r="A64" s="9">
        <v>61</v>
      </c>
      <c r="B64" s="1" t="s">
        <v>4</v>
      </c>
      <c r="C64" s="2">
        <v>72</v>
      </c>
      <c r="D64" s="6">
        <v>4</v>
      </c>
      <c r="E64" s="22">
        <v>1.9</v>
      </c>
      <c r="F64" s="22"/>
      <c r="G64" s="22">
        <v>5.87</v>
      </c>
      <c r="H64" s="22"/>
      <c r="I64" s="20">
        <v>21.92</v>
      </c>
      <c r="J64" s="21"/>
      <c r="K64" s="11">
        <v>0.49</v>
      </c>
      <c r="L64" s="11">
        <v>3.2037920918367345E-2</v>
      </c>
      <c r="M64" s="6"/>
      <c r="N64" s="18">
        <f t="shared" si="0"/>
        <v>30.212037920918366</v>
      </c>
      <c r="O64" s="19"/>
      <c r="P64" s="59" t="s">
        <v>81</v>
      </c>
    </row>
    <row r="65" spans="1:16" x14ac:dyDescent="0.25">
      <c r="A65" s="9">
        <v>62</v>
      </c>
      <c r="B65" s="1" t="s">
        <v>4</v>
      </c>
      <c r="C65" s="2">
        <v>73</v>
      </c>
      <c r="D65" s="6">
        <v>4</v>
      </c>
      <c r="E65" s="22">
        <v>1.9</v>
      </c>
      <c r="F65" s="22"/>
      <c r="G65" s="22">
        <v>5.87</v>
      </c>
      <c r="H65" s="22"/>
      <c r="I65" s="20">
        <v>21.92</v>
      </c>
      <c r="J65" s="21"/>
      <c r="K65" s="11">
        <v>0.46</v>
      </c>
      <c r="L65" s="11">
        <v>3.4844080149297706E-2</v>
      </c>
      <c r="M65" s="6"/>
      <c r="N65" s="18">
        <f t="shared" si="0"/>
        <v>30.184844080149301</v>
      </c>
      <c r="O65" s="19"/>
      <c r="P65" s="59" t="s">
        <v>81</v>
      </c>
    </row>
    <row r="66" spans="1:16" x14ac:dyDescent="0.25">
      <c r="A66" s="9">
        <v>63</v>
      </c>
      <c r="B66" s="1" t="s">
        <v>4</v>
      </c>
      <c r="C66" s="2">
        <v>76</v>
      </c>
      <c r="D66" s="6">
        <v>4</v>
      </c>
      <c r="E66" s="22">
        <v>1.9</v>
      </c>
      <c r="F66" s="22"/>
      <c r="G66" s="22">
        <v>5.87</v>
      </c>
      <c r="H66" s="22"/>
      <c r="I66" s="20">
        <v>21.92</v>
      </c>
      <c r="J66" s="21"/>
      <c r="K66" s="11">
        <v>0.44</v>
      </c>
      <c r="L66" s="11">
        <v>3.4002755798090041E-2</v>
      </c>
      <c r="M66" s="6"/>
      <c r="N66" s="18">
        <f t="shared" si="0"/>
        <v>30.164002755798094</v>
      </c>
      <c r="O66" s="19"/>
      <c r="P66" s="59" t="s">
        <v>81</v>
      </c>
    </row>
    <row r="67" spans="1:16" x14ac:dyDescent="0.25">
      <c r="A67" s="9">
        <v>64</v>
      </c>
      <c r="B67" s="1" t="s">
        <v>4</v>
      </c>
      <c r="C67" s="2">
        <v>78</v>
      </c>
      <c r="D67" s="6">
        <v>4</v>
      </c>
      <c r="E67" s="22">
        <v>1.9</v>
      </c>
      <c r="F67" s="22"/>
      <c r="G67" s="22">
        <v>5.87</v>
      </c>
      <c r="H67" s="22"/>
      <c r="I67" s="24">
        <v>21.92</v>
      </c>
      <c r="J67" s="25"/>
      <c r="K67" s="11">
        <v>0.56999999999999995</v>
      </c>
      <c r="L67" s="11">
        <v>6.6483915682093248E-2</v>
      </c>
      <c r="M67" s="6"/>
      <c r="N67" s="18">
        <f t="shared" si="0"/>
        <v>30.326483915682093</v>
      </c>
      <c r="O67" s="19"/>
      <c r="P67" s="59" t="s">
        <v>81</v>
      </c>
    </row>
    <row r="68" spans="1:16" x14ac:dyDescent="0.25">
      <c r="A68" s="9">
        <v>65</v>
      </c>
      <c r="B68" s="1" t="s">
        <v>4</v>
      </c>
      <c r="C68" s="2">
        <v>79</v>
      </c>
      <c r="D68" s="6">
        <v>4</v>
      </c>
      <c r="E68" s="22">
        <v>1.9</v>
      </c>
      <c r="F68" s="22"/>
      <c r="G68" s="22">
        <v>5.87</v>
      </c>
      <c r="H68" s="22"/>
      <c r="I68" s="23">
        <v>21.92</v>
      </c>
      <c r="J68" s="23"/>
      <c r="K68" s="11">
        <v>0.43</v>
      </c>
      <c r="L68" s="11">
        <v>2.8597892114050862E-2</v>
      </c>
      <c r="M68" s="6"/>
      <c r="N68" s="18">
        <f t="shared" si="0"/>
        <v>30.148597892114051</v>
      </c>
      <c r="O68" s="19"/>
      <c r="P68" s="59"/>
    </row>
    <row r="69" spans="1:16" x14ac:dyDescent="0.25">
      <c r="A69" s="9">
        <v>66</v>
      </c>
      <c r="B69" s="1" t="s">
        <v>4</v>
      </c>
      <c r="C69" s="2">
        <v>80</v>
      </c>
      <c r="D69" s="6">
        <v>4</v>
      </c>
      <c r="E69" s="22">
        <v>1.9</v>
      </c>
      <c r="F69" s="22"/>
      <c r="G69" s="22">
        <v>5.87</v>
      </c>
      <c r="H69" s="22"/>
      <c r="I69" s="24">
        <v>21.92</v>
      </c>
      <c r="J69" s="25"/>
      <c r="K69" s="11">
        <v>0.43</v>
      </c>
      <c r="L69" s="11">
        <v>3.1660442506256041E-2</v>
      </c>
      <c r="M69" s="6"/>
      <c r="N69" s="18">
        <f t="shared" ref="N69:N132" si="1">E69+G69+I69+K69+L69+M69</f>
        <v>30.151660442506255</v>
      </c>
      <c r="O69" s="19"/>
      <c r="P69" s="59" t="s">
        <v>81</v>
      </c>
    </row>
    <row r="70" spans="1:16" x14ac:dyDescent="0.25">
      <c r="A70" s="9">
        <v>67</v>
      </c>
      <c r="B70" s="1" t="s">
        <v>4</v>
      </c>
      <c r="C70" s="2">
        <v>83</v>
      </c>
      <c r="D70" s="6">
        <v>2</v>
      </c>
      <c r="E70" s="22">
        <v>2.14</v>
      </c>
      <c r="F70" s="22"/>
      <c r="G70" s="22">
        <v>6.38</v>
      </c>
      <c r="H70" s="22"/>
      <c r="I70" s="20">
        <v>26.52</v>
      </c>
      <c r="J70" s="21"/>
      <c r="K70" s="11">
        <v>1.38</v>
      </c>
      <c r="L70" s="11">
        <v>2.3211204955723232E-2</v>
      </c>
      <c r="M70" s="11">
        <v>0.11169999999999999</v>
      </c>
      <c r="N70" s="18">
        <f t="shared" si="1"/>
        <v>36.554911204955722</v>
      </c>
      <c r="O70" s="19"/>
      <c r="P70" s="59" t="s">
        <v>81</v>
      </c>
    </row>
    <row r="71" spans="1:16" x14ac:dyDescent="0.25">
      <c r="A71" s="9">
        <v>68</v>
      </c>
      <c r="B71" s="1" t="s">
        <v>4</v>
      </c>
      <c r="C71" s="2">
        <v>84</v>
      </c>
      <c r="D71" s="6">
        <v>4</v>
      </c>
      <c r="E71" s="22">
        <v>1.9</v>
      </c>
      <c r="F71" s="22"/>
      <c r="G71" s="22">
        <v>5.87</v>
      </c>
      <c r="H71" s="22"/>
      <c r="I71" s="22">
        <v>21.92</v>
      </c>
      <c r="J71" s="22"/>
      <c r="K71" s="11">
        <v>0.45</v>
      </c>
      <c r="L71" s="11">
        <v>3.0610644449591749E-2</v>
      </c>
      <c r="M71" s="6"/>
      <c r="N71" s="18">
        <f t="shared" si="1"/>
        <v>30.170610644449592</v>
      </c>
      <c r="O71" s="19"/>
      <c r="P71" s="59"/>
    </row>
    <row r="72" spans="1:16" x14ac:dyDescent="0.25">
      <c r="A72" s="9">
        <v>69</v>
      </c>
      <c r="B72" s="1" t="s">
        <v>4</v>
      </c>
      <c r="C72" s="2">
        <v>86</v>
      </c>
      <c r="D72" s="6">
        <v>4</v>
      </c>
      <c r="E72" s="22">
        <v>1.9</v>
      </c>
      <c r="F72" s="22"/>
      <c r="G72" s="22">
        <v>5.87</v>
      </c>
      <c r="H72" s="22"/>
      <c r="I72" s="22">
        <v>21.92</v>
      </c>
      <c r="J72" s="22"/>
      <c r="K72" s="11">
        <v>0.43</v>
      </c>
      <c r="L72" s="11">
        <v>3.1819360269865066E-2</v>
      </c>
      <c r="M72" s="6"/>
      <c r="N72" s="18">
        <f t="shared" si="1"/>
        <v>30.151819360269865</v>
      </c>
      <c r="O72" s="19"/>
      <c r="P72" s="59"/>
    </row>
    <row r="73" spans="1:16" x14ac:dyDescent="0.25">
      <c r="A73" s="9">
        <v>70</v>
      </c>
      <c r="B73" s="1" t="s">
        <v>4</v>
      </c>
      <c r="C73" s="2">
        <v>87</v>
      </c>
      <c r="D73" s="6">
        <v>2</v>
      </c>
      <c r="E73" s="22">
        <v>2.14</v>
      </c>
      <c r="F73" s="22"/>
      <c r="G73" s="22">
        <v>6.38</v>
      </c>
      <c r="H73" s="22"/>
      <c r="I73" s="22">
        <v>26.52</v>
      </c>
      <c r="J73" s="22"/>
      <c r="K73" s="11">
        <v>1.33</v>
      </c>
      <c r="L73" s="11">
        <v>2.1343297961099232E-2</v>
      </c>
      <c r="M73" s="11">
        <v>0.1072</v>
      </c>
      <c r="N73" s="18">
        <f t="shared" si="1"/>
        <v>36.498543297961092</v>
      </c>
      <c r="O73" s="19"/>
      <c r="P73" s="59"/>
    </row>
    <row r="74" spans="1:16" x14ac:dyDescent="0.25">
      <c r="A74" s="9">
        <v>71</v>
      </c>
      <c r="B74" s="1" t="s">
        <v>4</v>
      </c>
      <c r="C74" s="2" t="s">
        <v>57</v>
      </c>
      <c r="D74" s="6">
        <v>2</v>
      </c>
      <c r="E74" s="22">
        <v>2.14</v>
      </c>
      <c r="F74" s="22"/>
      <c r="G74" s="22">
        <v>6.38</v>
      </c>
      <c r="H74" s="22"/>
      <c r="I74" s="22">
        <v>26.52</v>
      </c>
      <c r="J74" s="22"/>
      <c r="K74" s="11">
        <v>1.39</v>
      </c>
      <c r="L74" s="11">
        <v>2.4781808998368172E-2</v>
      </c>
      <c r="M74" s="11">
        <v>0.11260000000000001</v>
      </c>
      <c r="N74" s="18">
        <f t="shared" si="1"/>
        <v>36.56738180899837</v>
      </c>
      <c r="O74" s="19"/>
      <c r="P74" s="59"/>
    </row>
    <row r="75" spans="1:16" x14ac:dyDescent="0.25">
      <c r="A75" s="9">
        <v>72</v>
      </c>
      <c r="B75" s="1" t="s">
        <v>4</v>
      </c>
      <c r="C75" s="2">
        <v>88</v>
      </c>
      <c r="D75" s="6">
        <v>4</v>
      </c>
      <c r="E75" s="22">
        <v>1.9</v>
      </c>
      <c r="F75" s="22"/>
      <c r="G75" s="22">
        <v>5.87</v>
      </c>
      <c r="H75" s="22"/>
      <c r="I75" s="22">
        <v>21.92</v>
      </c>
      <c r="J75" s="22"/>
      <c r="K75" s="11">
        <v>0.46</v>
      </c>
      <c r="L75" s="11">
        <v>3.4838347197898419E-2</v>
      </c>
      <c r="M75" s="6"/>
      <c r="N75" s="18">
        <f t="shared" si="1"/>
        <v>30.1848383471979</v>
      </c>
      <c r="O75" s="19"/>
      <c r="P75" s="59"/>
    </row>
    <row r="76" spans="1:16" x14ac:dyDescent="0.25">
      <c r="A76" s="9">
        <v>73</v>
      </c>
      <c r="B76" s="1" t="s">
        <v>4</v>
      </c>
      <c r="C76" s="2">
        <v>89</v>
      </c>
      <c r="D76" s="6">
        <v>2</v>
      </c>
      <c r="E76" s="22">
        <v>2.14</v>
      </c>
      <c r="F76" s="22"/>
      <c r="G76" s="22">
        <v>6.38</v>
      </c>
      <c r="H76" s="22"/>
      <c r="I76" s="20">
        <v>26.52</v>
      </c>
      <c r="J76" s="21"/>
      <c r="K76" s="11">
        <v>1.79</v>
      </c>
      <c r="L76" s="11">
        <v>4.547798448574579E-2</v>
      </c>
      <c r="M76" s="11">
        <v>0.14480000000000001</v>
      </c>
      <c r="N76" s="18">
        <f t="shared" si="1"/>
        <v>37.020277984485737</v>
      </c>
      <c r="O76" s="19"/>
      <c r="P76" s="59" t="s">
        <v>81</v>
      </c>
    </row>
    <row r="77" spans="1:16" x14ac:dyDescent="0.25">
      <c r="A77" s="9">
        <v>74</v>
      </c>
      <c r="B77" s="1" t="s">
        <v>4</v>
      </c>
      <c r="C77" s="2" t="s">
        <v>58</v>
      </c>
      <c r="D77" s="6">
        <v>2</v>
      </c>
      <c r="E77" s="22">
        <v>2.14</v>
      </c>
      <c r="F77" s="22"/>
      <c r="G77" s="22">
        <v>6.38</v>
      </c>
      <c r="H77" s="22"/>
      <c r="I77" s="22">
        <v>26.52</v>
      </c>
      <c r="J77" s="22"/>
      <c r="K77" s="11">
        <v>2.29</v>
      </c>
      <c r="L77" s="11">
        <v>6.0880249893208026E-2</v>
      </c>
      <c r="M77" s="11">
        <v>0.1845</v>
      </c>
      <c r="N77" s="18">
        <f t="shared" si="1"/>
        <v>37.575380249893207</v>
      </c>
      <c r="O77" s="19"/>
      <c r="P77" s="59"/>
    </row>
    <row r="78" spans="1:16" x14ac:dyDescent="0.25">
      <c r="A78" s="9">
        <v>75</v>
      </c>
      <c r="B78" s="1" t="s">
        <v>4</v>
      </c>
      <c r="C78" s="2">
        <v>90</v>
      </c>
      <c r="D78" s="6">
        <v>2</v>
      </c>
      <c r="E78" s="22">
        <v>2.14</v>
      </c>
      <c r="F78" s="22"/>
      <c r="G78" s="22">
        <v>6.38</v>
      </c>
      <c r="H78" s="22"/>
      <c r="I78" s="22">
        <v>26.52</v>
      </c>
      <c r="J78" s="22"/>
      <c r="K78" s="11">
        <v>1.45</v>
      </c>
      <c r="L78" s="11">
        <v>2.6498896514582416E-2</v>
      </c>
      <c r="M78" s="11">
        <v>0.11700000000000001</v>
      </c>
      <c r="N78" s="18">
        <f t="shared" si="1"/>
        <v>36.633498896514581</v>
      </c>
      <c r="O78" s="19"/>
      <c r="P78" s="59"/>
    </row>
    <row r="79" spans="1:16" x14ac:dyDescent="0.25">
      <c r="A79" s="9">
        <v>76</v>
      </c>
      <c r="B79" s="1" t="s">
        <v>4</v>
      </c>
      <c r="C79" s="2">
        <v>91</v>
      </c>
      <c r="D79" s="6">
        <v>2</v>
      </c>
      <c r="E79" s="22">
        <v>2.14</v>
      </c>
      <c r="F79" s="22"/>
      <c r="G79" s="22">
        <v>6.38</v>
      </c>
      <c r="H79" s="22"/>
      <c r="I79" s="22">
        <v>26.52</v>
      </c>
      <c r="J79" s="22"/>
      <c r="K79" s="11">
        <v>1.42</v>
      </c>
      <c r="L79" s="11">
        <v>2.5752230295435153E-2</v>
      </c>
      <c r="M79" s="11">
        <v>0.1144</v>
      </c>
      <c r="N79" s="18">
        <f t="shared" si="1"/>
        <v>36.600152230295443</v>
      </c>
      <c r="O79" s="19"/>
      <c r="P79" s="59"/>
    </row>
    <row r="80" spans="1:16" x14ac:dyDescent="0.25">
      <c r="A80" s="9">
        <v>77</v>
      </c>
      <c r="B80" s="1" t="s">
        <v>4</v>
      </c>
      <c r="C80" s="2">
        <v>92</v>
      </c>
      <c r="D80" s="6">
        <v>2</v>
      </c>
      <c r="E80" s="22">
        <v>2.14</v>
      </c>
      <c r="F80" s="22"/>
      <c r="G80" s="22">
        <v>6.38</v>
      </c>
      <c r="H80" s="22"/>
      <c r="I80" s="22">
        <v>26.52</v>
      </c>
      <c r="J80" s="22"/>
      <c r="K80" s="11">
        <v>1.84</v>
      </c>
      <c r="L80" s="11">
        <v>4.5586634967513293E-2</v>
      </c>
      <c r="M80" s="11">
        <v>0.14829999999999999</v>
      </c>
      <c r="N80" s="18">
        <f t="shared" si="1"/>
        <v>37.073886634967515</v>
      </c>
      <c r="O80" s="19"/>
      <c r="P80" s="59"/>
    </row>
    <row r="81" spans="1:16" x14ac:dyDescent="0.25">
      <c r="A81" s="9">
        <v>78</v>
      </c>
      <c r="B81" s="1" t="s">
        <v>4</v>
      </c>
      <c r="C81" s="2">
        <v>94</v>
      </c>
      <c r="D81" s="6">
        <v>2</v>
      </c>
      <c r="E81" s="22">
        <v>2.14</v>
      </c>
      <c r="F81" s="22"/>
      <c r="G81" s="22">
        <v>6.38</v>
      </c>
      <c r="H81" s="22"/>
      <c r="I81" s="22">
        <v>26.52</v>
      </c>
      <c r="J81" s="22"/>
      <c r="K81" s="11">
        <v>1.18</v>
      </c>
      <c r="L81" s="11">
        <v>3.6043559024157755E-2</v>
      </c>
      <c r="M81" s="11">
        <v>9.5299999999999996E-2</v>
      </c>
      <c r="N81" s="18">
        <f t="shared" si="1"/>
        <v>36.351343559024158</v>
      </c>
      <c r="O81" s="19"/>
      <c r="P81" s="59"/>
    </row>
    <row r="82" spans="1:16" x14ac:dyDescent="0.25">
      <c r="A82" s="9">
        <v>79</v>
      </c>
      <c r="B82" s="1" t="s">
        <v>4</v>
      </c>
      <c r="C82" s="2">
        <v>95</v>
      </c>
      <c r="D82" s="6">
        <v>2</v>
      </c>
      <c r="E82" s="22">
        <v>2.14</v>
      </c>
      <c r="F82" s="22"/>
      <c r="G82" s="22">
        <v>6.38</v>
      </c>
      <c r="H82" s="22"/>
      <c r="I82" s="22">
        <v>26.52</v>
      </c>
      <c r="J82" s="22"/>
      <c r="K82" s="11">
        <v>1.72</v>
      </c>
      <c r="L82" s="11">
        <v>4.3728305633066886E-2</v>
      </c>
      <c r="M82" s="11">
        <v>0.1386</v>
      </c>
      <c r="N82" s="18">
        <f t="shared" si="1"/>
        <v>36.942328305633062</v>
      </c>
      <c r="O82" s="19"/>
      <c r="P82" s="59"/>
    </row>
    <row r="83" spans="1:16" x14ac:dyDescent="0.25">
      <c r="A83" s="9">
        <v>80</v>
      </c>
      <c r="B83" s="1" t="s">
        <v>4</v>
      </c>
      <c r="C83" s="2">
        <v>96</v>
      </c>
      <c r="D83" s="6">
        <v>2</v>
      </c>
      <c r="E83" s="22">
        <v>2.14</v>
      </c>
      <c r="F83" s="22"/>
      <c r="G83" s="22">
        <v>6.38</v>
      </c>
      <c r="H83" s="22"/>
      <c r="I83" s="20">
        <v>26.52</v>
      </c>
      <c r="J83" s="21"/>
      <c r="K83" s="11">
        <v>1.48</v>
      </c>
      <c r="L83" s="11">
        <v>3.0524517234684429E-2</v>
      </c>
      <c r="M83" s="11">
        <v>0.1195</v>
      </c>
      <c r="N83" s="18">
        <f t="shared" si="1"/>
        <v>36.67002451723468</v>
      </c>
      <c r="O83" s="19"/>
      <c r="P83" s="59" t="s">
        <v>81</v>
      </c>
    </row>
    <row r="84" spans="1:16" x14ac:dyDescent="0.25">
      <c r="A84" s="9">
        <v>81</v>
      </c>
      <c r="B84" s="1" t="s">
        <v>4</v>
      </c>
      <c r="C84" s="2">
        <v>97</v>
      </c>
      <c r="D84" s="6">
        <v>2</v>
      </c>
      <c r="E84" s="22">
        <v>2.14</v>
      </c>
      <c r="F84" s="22"/>
      <c r="G84" s="22">
        <v>6.38</v>
      </c>
      <c r="H84" s="22"/>
      <c r="I84" s="22">
        <v>26.52</v>
      </c>
      <c r="J84" s="22"/>
      <c r="K84" s="11">
        <v>1.57</v>
      </c>
      <c r="L84" s="11">
        <v>3.6311105322594739E-2</v>
      </c>
      <c r="M84" s="11">
        <v>0.12690000000000001</v>
      </c>
      <c r="N84" s="18">
        <f t="shared" si="1"/>
        <v>36.773211105322595</v>
      </c>
      <c r="O84" s="19"/>
      <c r="P84" s="59"/>
    </row>
    <row r="85" spans="1:16" x14ac:dyDescent="0.25">
      <c r="A85" s="9">
        <v>82</v>
      </c>
      <c r="B85" s="1" t="s">
        <v>5</v>
      </c>
      <c r="C85" s="2">
        <v>3</v>
      </c>
      <c r="D85" s="6">
        <v>4</v>
      </c>
      <c r="E85" s="22">
        <v>1.9</v>
      </c>
      <c r="F85" s="22"/>
      <c r="G85" s="22">
        <v>5.87</v>
      </c>
      <c r="H85" s="22"/>
      <c r="I85" s="22">
        <v>21.92</v>
      </c>
      <c r="J85" s="22"/>
      <c r="K85" s="11">
        <v>0.94</v>
      </c>
      <c r="L85" s="11">
        <v>2.5732471388681316E-2</v>
      </c>
      <c r="M85" s="11">
        <v>0.3125</v>
      </c>
      <c r="N85" s="18">
        <f t="shared" si="1"/>
        <v>30.968232471388685</v>
      </c>
      <c r="O85" s="19"/>
      <c r="P85" s="59"/>
    </row>
    <row r="86" spans="1:16" x14ac:dyDescent="0.25">
      <c r="A86" s="9">
        <v>83</v>
      </c>
      <c r="B86" s="1" t="s">
        <v>6</v>
      </c>
      <c r="C86" s="2" t="s">
        <v>59</v>
      </c>
      <c r="D86" s="6">
        <v>4</v>
      </c>
      <c r="E86" s="22">
        <v>1.9</v>
      </c>
      <c r="F86" s="22"/>
      <c r="G86" s="22">
        <v>5.87</v>
      </c>
      <c r="H86" s="22"/>
      <c r="I86" s="22">
        <v>21.92</v>
      </c>
      <c r="J86" s="22"/>
      <c r="K86" s="11">
        <v>1.03</v>
      </c>
      <c r="L86" s="6"/>
      <c r="M86" s="6"/>
      <c r="N86" s="18">
        <f t="shared" si="1"/>
        <v>30.720000000000002</v>
      </c>
      <c r="O86" s="19"/>
      <c r="P86" s="59"/>
    </row>
    <row r="87" spans="1:16" x14ac:dyDescent="0.25">
      <c r="A87" s="9">
        <v>84</v>
      </c>
      <c r="B87" s="1" t="s">
        <v>6</v>
      </c>
      <c r="C87" s="2">
        <v>3</v>
      </c>
      <c r="D87" s="6">
        <v>4</v>
      </c>
      <c r="E87" s="22">
        <v>1.9</v>
      </c>
      <c r="F87" s="22"/>
      <c r="G87" s="22">
        <v>5.87</v>
      </c>
      <c r="H87" s="22"/>
      <c r="I87" s="22">
        <v>21.92</v>
      </c>
      <c r="J87" s="22"/>
      <c r="K87" s="11">
        <v>0.79</v>
      </c>
      <c r="L87" s="11">
        <v>3.9252457973648347E-2</v>
      </c>
      <c r="M87" s="6"/>
      <c r="N87" s="18">
        <f t="shared" si="1"/>
        <v>30.51925245797365</v>
      </c>
      <c r="O87" s="19"/>
      <c r="P87" s="59"/>
    </row>
    <row r="88" spans="1:16" x14ac:dyDescent="0.25">
      <c r="A88" s="9">
        <v>85</v>
      </c>
      <c r="B88" s="1" t="s">
        <v>6</v>
      </c>
      <c r="C88" s="2">
        <v>5</v>
      </c>
      <c r="D88" s="6">
        <v>4</v>
      </c>
      <c r="E88" s="22">
        <v>1.9</v>
      </c>
      <c r="F88" s="22"/>
      <c r="G88" s="22">
        <v>5.87</v>
      </c>
      <c r="H88" s="22"/>
      <c r="I88" s="22">
        <v>21.92</v>
      </c>
      <c r="J88" s="22"/>
      <c r="K88" s="11">
        <v>0.79</v>
      </c>
      <c r="L88" s="6"/>
      <c r="M88" s="6"/>
      <c r="N88" s="18">
        <f t="shared" si="1"/>
        <v>30.48</v>
      </c>
      <c r="O88" s="19"/>
      <c r="P88" s="59"/>
    </row>
    <row r="89" spans="1:16" x14ac:dyDescent="0.25">
      <c r="A89" s="9">
        <v>86</v>
      </c>
      <c r="B89" s="1" t="s">
        <v>7</v>
      </c>
      <c r="C89" s="2">
        <v>11</v>
      </c>
      <c r="D89" s="6">
        <v>4</v>
      </c>
      <c r="E89" s="22">
        <v>1.9</v>
      </c>
      <c r="F89" s="22"/>
      <c r="G89" s="22">
        <v>5.87</v>
      </c>
      <c r="H89" s="22"/>
      <c r="I89" s="22">
        <v>21.92</v>
      </c>
      <c r="J89" s="22"/>
      <c r="K89" s="11">
        <v>0.59</v>
      </c>
      <c r="L89" s="11">
        <v>4.1801776277157948E-2</v>
      </c>
      <c r="M89" s="6"/>
      <c r="N89" s="18">
        <f t="shared" si="1"/>
        <v>30.321801776277159</v>
      </c>
      <c r="O89" s="19"/>
      <c r="P89" s="59"/>
    </row>
    <row r="90" spans="1:16" x14ac:dyDescent="0.25">
      <c r="A90" s="9">
        <v>87</v>
      </c>
      <c r="B90" s="1" t="s">
        <v>7</v>
      </c>
      <c r="C90" s="2" t="s">
        <v>60</v>
      </c>
      <c r="D90" s="6">
        <v>5</v>
      </c>
      <c r="E90" s="22">
        <v>1.64</v>
      </c>
      <c r="F90" s="22"/>
      <c r="G90" s="22">
        <v>5.87</v>
      </c>
      <c r="H90" s="22"/>
      <c r="I90" s="22">
        <v>18.11</v>
      </c>
      <c r="J90" s="22"/>
      <c r="K90" s="11">
        <v>0.78</v>
      </c>
      <c r="L90" s="11">
        <v>3.3970242498972465E-2</v>
      </c>
      <c r="M90" s="6"/>
      <c r="N90" s="18">
        <f t="shared" si="1"/>
        <v>26.433970242498972</v>
      </c>
      <c r="O90" s="19"/>
      <c r="P90" s="59"/>
    </row>
    <row r="91" spans="1:16" x14ac:dyDescent="0.25">
      <c r="A91" s="9">
        <v>88</v>
      </c>
      <c r="B91" s="1" t="s">
        <v>7</v>
      </c>
      <c r="C91" s="2">
        <v>13</v>
      </c>
      <c r="D91" s="6">
        <v>4</v>
      </c>
      <c r="E91" s="22">
        <v>1.9</v>
      </c>
      <c r="F91" s="22"/>
      <c r="G91" s="22">
        <v>5.87</v>
      </c>
      <c r="H91" s="22"/>
      <c r="I91" s="22">
        <v>21.92</v>
      </c>
      <c r="J91" s="22"/>
      <c r="K91" s="11">
        <v>0.48</v>
      </c>
      <c r="L91" s="11">
        <v>4.1290815789473682E-2</v>
      </c>
      <c r="M91" s="6"/>
      <c r="N91" s="18">
        <f t="shared" si="1"/>
        <v>30.211290815789475</v>
      </c>
      <c r="O91" s="19"/>
      <c r="P91" s="59"/>
    </row>
    <row r="92" spans="1:16" x14ac:dyDescent="0.25">
      <c r="A92" s="9">
        <v>89</v>
      </c>
      <c r="B92" s="1" t="s">
        <v>7</v>
      </c>
      <c r="C92" s="2">
        <v>14</v>
      </c>
      <c r="D92" s="6">
        <v>4</v>
      </c>
      <c r="E92" s="22">
        <v>1.9</v>
      </c>
      <c r="F92" s="22"/>
      <c r="G92" s="22">
        <v>5.87</v>
      </c>
      <c r="H92" s="22"/>
      <c r="I92" s="22">
        <v>21.92</v>
      </c>
      <c r="J92" s="22"/>
      <c r="K92" s="11">
        <v>0.75</v>
      </c>
      <c r="L92" s="11">
        <v>4.174404127736718E-2</v>
      </c>
      <c r="M92" s="6"/>
      <c r="N92" s="18">
        <f t="shared" si="1"/>
        <v>30.48174404127737</v>
      </c>
      <c r="O92" s="19"/>
      <c r="P92" s="59"/>
    </row>
    <row r="93" spans="1:16" x14ac:dyDescent="0.25">
      <c r="A93" s="9">
        <v>90</v>
      </c>
      <c r="B93" s="1" t="s">
        <v>7</v>
      </c>
      <c r="C93" s="2">
        <v>16</v>
      </c>
      <c r="D93" s="6">
        <v>2</v>
      </c>
      <c r="E93" s="22">
        <v>2.14</v>
      </c>
      <c r="F93" s="22"/>
      <c r="G93" s="22">
        <v>6.38</v>
      </c>
      <c r="H93" s="22"/>
      <c r="I93" s="22">
        <v>26.52</v>
      </c>
      <c r="J93" s="22"/>
      <c r="K93" s="11">
        <v>1.73</v>
      </c>
      <c r="L93" s="11">
        <v>4.2957049654085297E-2</v>
      </c>
      <c r="M93" s="11">
        <v>0.13969999999999999</v>
      </c>
      <c r="N93" s="18">
        <f t="shared" si="1"/>
        <v>36.952657049654078</v>
      </c>
      <c r="O93" s="19"/>
      <c r="P93" s="59"/>
    </row>
    <row r="94" spans="1:16" x14ac:dyDescent="0.25">
      <c r="A94" s="9">
        <v>91</v>
      </c>
      <c r="B94" s="1" t="s">
        <v>7</v>
      </c>
      <c r="C94" s="2">
        <v>17</v>
      </c>
      <c r="D94" s="6">
        <v>2</v>
      </c>
      <c r="E94" s="22">
        <v>2.14</v>
      </c>
      <c r="F94" s="22"/>
      <c r="G94" s="22">
        <v>6.38</v>
      </c>
      <c r="H94" s="22"/>
      <c r="I94" s="22">
        <v>26.52</v>
      </c>
      <c r="J94" s="22"/>
      <c r="K94" s="11">
        <v>1.83</v>
      </c>
      <c r="L94" s="11">
        <v>4.5101178370618493E-2</v>
      </c>
      <c r="M94" s="11">
        <v>0.14779999999999999</v>
      </c>
      <c r="N94" s="18">
        <f t="shared" si="1"/>
        <v>37.062901178370609</v>
      </c>
      <c r="O94" s="19"/>
      <c r="P94" s="59"/>
    </row>
    <row r="95" spans="1:16" x14ac:dyDescent="0.25">
      <c r="A95" s="9">
        <v>92</v>
      </c>
      <c r="B95" s="1" t="s">
        <v>7</v>
      </c>
      <c r="C95" s="2">
        <v>9</v>
      </c>
      <c r="D95" s="6">
        <v>4</v>
      </c>
      <c r="E95" s="22">
        <v>1.9</v>
      </c>
      <c r="F95" s="22"/>
      <c r="G95" s="22">
        <v>5.87</v>
      </c>
      <c r="H95" s="22"/>
      <c r="I95" s="22">
        <v>21.92</v>
      </c>
      <c r="J95" s="22"/>
      <c r="K95" s="11">
        <v>1.26</v>
      </c>
      <c r="L95" s="11">
        <v>3.2474285452546721E-2</v>
      </c>
      <c r="M95" s="6"/>
      <c r="N95" s="18">
        <f t="shared" si="1"/>
        <v>30.98247428545255</v>
      </c>
      <c r="O95" s="19"/>
      <c r="P95" s="59"/>
    </row>
    <row r="96" spans="1:16" x14ac:dyDescent="0.25">
      <c r="A96" s="9">
        <v>93</v>
      </c>
      <c r="B96" s="1" t="s">
        <v>7</v>
      </c>
      <c r="C96" s="2" t="s">
        <v>55</v>
      </c>
      <c r="D96" s="6">
        <v>4</v>
      </c>
      <c r="E96" s="22">
        <v>1.9</v>
      </c>
      <c r="F96" s="22"/>
      <c r="G96" s="22">
        <v>5.87</v>
      </c>
      <c r="H96" s="22"/>
      <c r="I96" s="22">
        <v>21.92</v>
      </c>
      <c r="J96" s="22"/>
      <c r="K96" s="11">
        <v>1.06</v>
      </c>
      <c r="L96" s="11">
        <v>3.6991041990668737E-2</v>
      </c>
      <c r="M96" s="6"/>
      <c r="N96" s="18">
        <f t="shared" si="1"/>
        <v>30.786991041990667</v>
      </c>
      <c r="O96" s="19"/>
      <c r="P96" s="59"/>
    </row>
    <row r="97" spans="1:16" x14ac:dyDescent="0.25">
      <c r="A97" s="9">
        <v>94</v>
      </c>
      <c r="B97" s="1" t="s">
        <v>8</v>
      </c>
      <c r="C97" s="2">
        <v>1</v>
      </c>
      <c r="D97" s="6">
        <v>5</v>
      </c>
      <c r="E97" s="22">
        <v>1.64</v>
      </c>
      <c r="F97" s="22"/>
      <c r="G97" s="22">
        <v>5.87</v>
      </c>
      <c r="H97" s="22"/>
      <c r="I97" s="22">
        <v>18.11</v>
      </c>
      <c r="J97" s="22"/>
      <c r="K97" s="11">
        <v>0.71</v>
      </c>
      <c r="L97" s="6"/>
      <c r="M97" s="11">
        <v>0.3165</v>
      </c>
      <c r="N97" s="18">
        <f t="shared" si="1"/>
        <v>26.6465</v>
      </c>
      <c r="O97" s="19"/>
      <c r="P97" s="59"/>
    </row>
    <row r="98" spans="1:16" x14ac:dyDescent="0.25">
      <c r="A98" s="9">
        <v>95</v>
      </c>
      <c r="B98" s="1" t="s">
        <v>8</v>
      </c>
      <c r="C98" s="2">
        <v>16</v>
      </c>
      <c r="D98" s="6">
        <v>2</v>
      </c>
      <c r="E98" s="22">
        <v>2.14</v>
      </c>
      <c r="F98" s="22"/>
      <c r="G98" s="22">
        <v>6.38</v>
      </c>
      <c r="H98" s="22"/>
      <c r="I98" s="22">
        <v>26.52</v>
      </c>
      <c r="J98" s="22"/>
      <c r="K98" s="11">
        <v>2</v>
      </c>
      <c r="L98" s="11">
        <v>4.9378432163319795E-2</v>
      </c>
      <c r="M98" s="11">
        <v>0.22509999999999999</v>
      </c>
      <c r="N98" s="18">
        <f t="shared" si="1"/>
        <v>37.31447843216332</v>
      </c>
      <c r="O98" s="19"/>
      <c r="P98" s="59"/>
    </row>
    <row r="99" spans="1:16" x14ac:dyDescent="0.25">
      <c r="A99" s="9">
        <v>96</v>
      </c>
      <c r="B99" s="1" t="s">
        <v>8</v>
      </c>
      <c r="C99" s="2" t="s">
        <v>61</v>
      </c>
      <c r="D99" s="6">
        <v>2</v>
      </c>
      <c r="E99" s="22">
        <v>2.14</v>
      </c>
      <c r="F99" s="22"/>
      <c r="G99" s="22">
        <v>6.38</v>
      </c>
      <c r="H99" s="22"/>
      <c r="I99" s="22">
        <v>26.52</v>
      </c>
      <c r="J99" s="22"/>
      <c r="K99" s="11">
        <v>2.0099999999999998</v>
      </c>
      <c r="L99" s="11">
        <v>4.9265413379916474E-2</v>
      </c>
      <c r="M99" s="11">
        <v>0.22539999999999999</v>
      </c>
      <c r="N99" s="18">
        <f t="shared" si="1"/>
        <v>37.324665413379911</v>
      </c>
      <c r="O99" s="19"/>
      <c r="P99" s="59"/>
    </row>
    <row r="100" spans="1:16" x14ac:dyDescent="0.25">
      <c r="A100" s="9">
        <v>97</v>
      </c>
      <c r="B100" s="1" t="s">
        <v>8</v>
      </c>
      <c r="C100" s="2">
        <v>18</v>
      </c>
      <c r="D100" s="6">
        <v>2</v>
      </c>
      <c r="E100" s="22">
        <v>2.14</v>
      </c>
      <c r="F100" s="22"/>
      <c r="G100" s="22">
        <v>6.38</v>
      </c>
      <c r="H100" s="22"/>
      <c r="I100" s="22">
        <v>26.52</v>
      </c>
      <c r="J100" s="22"/>
      <c r="K100" s="11">
        <v>2.21</v>
      </c>
      <c r="L100" s="11">
        <v>5.6676389250621524E-2</v>
      </c>
      <c r="M100" s="11">
        <v>0.23860000000000001</v>
      </c>
      <c r="N100" s="18">
        <f t="shared" si="1"/>
        <v>37.545276389250617</v>
      </c>
      <c r="O100" s="19"/>
      <c r="P100" s="59"/>
    </row>
    <row r="101" spans="1:16" x14ac:dyDescent="0.25">
      <c r="A101" s="9">
        <v>98</v>
      </c>
      <c r="B101" s="1" t="s">
        <v>8</v>
      </c>
      <c r="C101" s="2">
        <v>20</v>
      </c>
      <c r="D101" s="6">
        <v>2</v>
      </c>
      <c r="E101" s="22">
        <v>2.14</v>
      </c>
      <c r="F101" s="22"/>
      <c r="G101" s="22">
        <v>6.38</v>
      </c>
      <c r="H101" s="22"/>
      <c r="I101" s="22">
        <v>26.52</v>
      </c>
      <c r="J101" s="22"/>
      <c r="K101" s="11">
        <v>2.08</v>
      </c>
      <c r="L101" s="11">
        <v>5.0746183314415438E-2</v>
      </c>
      <c r="M101" s="11">
        <v>0.22500000000000001</v>
      </c>
      <c r="N101" s="18">
        <f t="shared" si="1"/>
        <v>37.395746183314415</v>
      </c>
      <c r="O101" s="19"/>
      <c r="P101" s="59"/>
    </row>
    <row r="102" spans="1:16" x14ac:dyDescent="0.25">
      <c r="A102" s="9">
        <v>99</v>
      </c>
      <c r="B102" s="1" t="s">
        <v>8</v>
      </c>
      <c r="C102" s="2">
        <v>4</v>
      </c>
      <c r="D102" s="6">
        <v>4</v>
      </c>
      <c r="E102" s="22">
        <v>1.9</v>
      </c>
      <c r="F102" s="22"/>
      <c r="G102" s="22">
        <v>5.87</v>
      </c>
      <c r="H102" s="22"/>
      <c r="I102" s="22">
        <v>21.92</v>
      </c>
      <c r="J102" s="22"/>
      <c r="K102" s="11">
        <v>0.47</v>
      </c>
      <c r="L102" s="11">
        <v>3.7781816420440782E-2</v>
      </c>
      <c r="M102" s="6"/>
      <c r="N102" s="18">
        <f t="shared" si="1"/>
        <v>30.197781816420441</v>
      </c>
      <c r="O102" s="19"/>
      <c r="P102" s="59"/>
    </row>
    <row r="103" spans="1:16" x14ac:dyDescent="0.25">
      <c r="A103" s="9">
        <v>100</v>
      </c>
      <c r="B103" s="1" t="s">
        <v>8</v>
      </c>
      <c r="C103" s="2">
        <v>8</v>
      </c>
      <c r="D103" s="6">
        <v>4</v>
      </c>
      <c r="E103" s="22">
        <v>1.9</v>
      </c>
      <c r="F103" s="22"/>
      <c r="G103" s="22">
        <v>5.87</v>
      </c>
      <c r="H103" s="22"/>
      <c r="I103" s="22">
        <v>21.92</v>
      </c>
      <c r="J103" s="22"/>
      <c r="K103" s="11">
        <v>1.06</v>
      </c>
      <c r="L103" s="11">
        <v>0.11503528390345545</v>
      </c>
      <c r="M103" s="6"/>
      <c r="N103" s="18">
        <f t="shared" si="1"/>
        <v>30.865035283903456</v>
      </c>
      <c r="O103" s="19"/>
      <c r="P103" s="59"/>
    </row>
    <row r="104" spans="1:16" x14ac:dyDescent="0.25">
      <c r="A104" s="9">
        <v>101</v>
      </c>
      <c r="B104" s="1" t="s">
        <v>8</v>
      </c>
      <c r="C104" s="2">
        <v>9</v>
      </c>
      <c r="D104" s="6">
        <v>2</v>
      </c>
      <c r="E104" s="22">
        <v>2.14</v>
      </c>
      <c r="F104" s="22"/>
      <c r="G104" s="22">
        <v>6.38</v>
      </c>
      <c r="H104" s="22"/>
      <c r="I104" s="22">
        <v>26.52</v>
      </c>
      <c r="J104" s="22"/>
      <c r="K104" s="11">
        <v>2.23</v>
      </c>
      <c r="L104" s="11">
        <v>1.8511850310459269E-2</v>
      </c>
      <c r="M104" s="11">
        <v>0.1802</v>
      </c>
      <c r="N104" s="18">
        <f t="shared" si="1"/>
        <v>37.468711850310456</v>
      </c>
      <c r="O104" s="19"/>
      <c r="P104" s="59"/>
    </row>
    <row r="105" spans="1:16" x14ac:dyDescent="0.25">
      <c r="A105" s="9">
        <v>102</v>
      </c>
      <c r="B105" s="1" t="s">
        <v>9</v>
      </c>
      <c r="C105" s="2">
        <v>10</v>
      </c>
      <c r="D105" s="6">
        <v>4</v>
      </c>
      <c r="E105" s="22">
        <v>1.9</v>
      </c>
      <c r="F105" s="22"/>
      <c r="G105" s="22">
        <v>5.87</v>
      </c>
      <c r="H105" s="22"/>
      <c r="I105" s="22">
        <v>21.92</v>
      </c>
      <c r="J105" s="22"/>
      <c r="K105" s="11">
        <v>0.82</v>
      </c>
      <c r="L105" s="11">
        <v>4.1151830579886903E-2</v>
      </c>
      <c r="M105" s="6"/>
      <c r="N105" s="18">
        <f t="shared" si="1"/>
        <v>30.55115183057989</v>
      </c>
      <c r="O105" s="19"/>
      <c r="P105" s="59" t="s">
        <v>88</v>
      </c>
    </row>
    <row r="106" spans="1:16" x14ac:dyDescent="0.25">
      <c r="A106" s="9">
        <v>103</v>
      </c>
      <c r="B106" s="1" t="s">
        <v>9</v>
      </c>
      <c r="C106" s="2">
        <v>2</v>
      </c>
      <c r="D106" s="6">
        <v>4</v>
      </c>
      <c r="E106" s="22">
        <v>1.9</v>
      </c>
      <c r="F106" s="22"/>
      <c r="G106" s="22">
        <v>5.87</v>
      </c>
      <c r="H106" s="22"/>
      <c r="I106" s="22">
        <v>21.92</v>
      </c>
      <c r="J106" s="22"/>
      <c r="K106" s="11">
        <v>0.8</v>
      </c>
      <c r="L106" s="11">
        <v>2.4259563924677898E-2</v>
      </c>
      <c r="M106" s="11">
        <v>0.3533</v>
      </c>
      <c r="N106" s="18">
        <f t="shared" si="1"/>
        <v>30.867559563924679</v>
      </c>
      <c r="O106" s="19"/>
      <c r="P106" s="59"/>
    </row>
    <row r="107" spans="1:16" x14ac:dyDescent="0.25">
      <c r="A107" s="9">
        <v>104</v>
      </c>
      <c r="B107" s="1" t="s">
        <v>10</v>
      </c>
      <c r="C107" s="2">
        <v>10</v>
      </c>
      <c r="D107" s="6">
        <v>4</v>
      </c>
      <c r="E107" s="22">
        <v>1.9</v>
      </c>
      <c r="F107" s="22"/>
      <c r="G107" s="22">
        <v>5.87</v>
      </c>
      <c r="H107" s="22"/>
      <c r="I107" s="22">
        <v>21.92</v>
      </c>
      <c r="J107" s="22"/>
      <c r="K107" s="11">
        <v>1.1100000000000001</v>
      </c>
      <c r="L107" s="11">
        <v>3.293635651712238E-2</v>
      </c>
      <c r="M107" s="6"/>
      <c r="N107" s="18">
        <f t="shared" si="1"/>
        <v>30.832936356517123</v>
      </c>
      <c r="O107" s="19"/>
      <c r="P107" s="59"/>
    </row>
    <row r="108" spans="1:16" x14ac:dyDescent="0.25">
      <c r="A108" s="9">
        <v>105</v>
      </c>
      <c r="B108" s="1" t="s">
        <v>10</v>
      </c>
      <c r="C108" s="2">
        <v>11</v>
      </c>
      <c r="D108" s="6">
        <v>2</v>
      </c>
      <c r="E108" s="22">
        <v>2.14</v>
      </c>
      <c r="F108" s="22"/>
      <c r="G108" s="22">
        <v>6.38</v>
      </c>
      <c r="H108" s="22"/>
      <c r="I108" s="22">
        <v>26.52</v>
      </c>
      <c r="J108" s="22"/>
      <c r="K108" s="11">
        <v>1.87</v>
      </c>
      <c r="L108" s="11">
        <v>4.6372655974716133E-2</v>
      </c>
      <c r="M108" s="11">
        <v>0.1507</v>
      </c>
      <c r="N108" s="18">
        <f t="shared" si="1"/>
        <v>37.107072655974711</v>
      </c>
      <c r="O108" s="19"/>
      <c r="P108" s="59"/>
    </row>
    <row r="109" spans="1:16" x14ac:dyDescent="0.25">
      <c r="A109" s="9">
        <v>106</v>
      </c>
      <c r="B109" s="1" t="s">
        <v>10</v>
      </c>
      <c r="C109" s="2">
        <v>12</v>
      </c>
      <c r="D109" s="6">
        <v>4</v>
      </c>
      <c r="E109" s="22">
        <v>1.9</v>
      </c>
      <c r="F109" s="22"/>
      <c r="G109" s="22">
        <v>5.87</v>
      </c>
      <c r="H109" s="22"/>
      <c r="I109" s="22">
        <v>21.92</v>
      </c>
      <c r="J109" s="22"/>
      <c r="K109" s="11">
        <v>1.23</v>
      </c>
      <c r="L109" s="11">
        <v>3.155950983036411E-2</v>
      </c>
      <c r="M109" s="6"/>
      <c r="N109" s="18">
        <f t="shared" si="1"/>
        <v>30.951559509830364</v>
      </c>
      <c r="O109" s="19"/>
      <c r="P109" s="59"/>
    </row>
    <row r="110" spans="1:16" x14ac:dyDescent="0.25">
      <c r="A110" s="9">
        <v>107</v>
      </c>
      <c r="B110" s="1" t="s">
        <v>10</v>
      </c>
      <c r="C110" s="2">
        <v>16</v>
      </c>
      <c r="D110" s="6">
        <v>4</v>
      </c>
      <c r="E110" s="22">
        <v>1.9</v>
      </c>
      <c r="F110" s="22"/>
      <c r="G110" s="22">
        <v>5.87</v>
      </c>
      <c r="H110" s="22"/>
      <c r="I110" s="22">
        <v>21.92</v>
      </c>
      <c r="J110" s="22"/>
      <c r="K110" s="11">
        <v>0.5</v>
      </c>
      <c r="L110" s="11">
        <v>4.5781833112951503E-2</v>
      </c>
      <c r="M110" s="6"/>
      <c r="N110" s="18">
        <f t="shared" si="1"/>
        <v>30.235781833112952</v>
      </c>
      <c r="O110" s="19"/>
      <c r="P110" s="59"/>
    </row>
    <row r="111" spans="1:16" x14ac:dyDescent="0.25">
      <c r="A111" s="9">
        <v>108</v>
      </c>
      <c r="B111" s="1" t="s">
        <v>10</v>
      </c>
      <c r="C111" s="2">
        <v>18</v>
      </c>
      <c r="D111" s="6">
        <v>4</v>
      </c>
      <c r="E111" s="22">
        <v>1.9</v>
      </c>
      <c r="F111" s="22"/>
      <c r="G111" s="22">
        <v>5.87</v>
      </c>
      <c r="H111" s="22"/>
      <c r="I111" s="22">
        <v>21.92</v>
      </c>
      <c r="J111" s="22"/>
      <c r="K111" s="11">
        <v>0.52</v>
      </c>
      <c r="L111" s="11">
        <v>4.9249061180624859E-2</v>
      </c>
      <c r="M111" s="6"/>
      <c r="N111" s="18">
        <f t="shared" si="1"/>
        <v>30.259249061180626</v>
      </c>
      <c r="O111" s="19"/>
      <c r="P111" s="59"/>
    </row>
    <row r="112" spans="1:16" x14ac:dyDescent="0.25">
      <c r="A112" s="9">
        <v>109</v>
      </c>
      <c r="B112" s="1" t="s">
        <v>10</v>
      </c>
      <c r="C112" s="2">
        <v>8</v>
      </c>
      <c r="D112" s="6">
        <v>4</v>
      </c>
      <c r="E112" s="22">
        <v>1.9</v>
      </c>
      <c r="F112" s="22"/>
      <c r="G112" s="22">
        <v>5.87</v>
      </c>
      <c r="H112" s="22"/>
      <c r="I112" s="22">
        <v>21.92</v>
      </c>
      <c r="J112" s="22"/>
      <c r="K112" s="11">
        <v>1.03</v>
      </c>
      <c r="L112" s="11">
        <v>3.3162332356514904E-2</v>
      </c>
      <c r="M112" s="6"/>
      <c r="N112" s="18">
        <f t="shared" si="1"/>
        <v>30.753162332356517</v>
      </c>
      <c r="O112" s="19"/>
      <c r="P112" s="59"/>
    </row>
    <row r="113" spans="1:16" x14ac:dyDescent="0.25">
      <c r="A113" s="9">
        <v>110</v>
      </c>
      <c r="B113" s="1" t="s">
        <v>11</v>
      </c>
      <c r="C113" s="2">
        <v>11</v>
      </c>
      <c r="D113" s="6">
        <v>4</v>
      </c>
      <c r="E113" s="22">
        <v>1.9</v>
      </c>
      <c r="F113" s="22"/>
      <c r="G113" s="22">
        <v>5.87</v>
      </c>
      <c r="H113" s="22"/>
      <c r="I113" s="20">
        <v>21.92</v>
      </c>
      <c r="J113" s="21"/>
      <c r="K113" s="11">
        <v>0.64</v>
      </c>
      <c r="L113" s="11">
        <v>4.9605390778097974E-2</v>
      </c>
      <c r="M113" s="6"/>
      <c r="N113" s="18">
        <f t="shared" si="1"/>
        <v>30.379605390778099</v>
      </c>
      <c r="O113" s="19"/>
      <c r="P113" s="59" t="s">
        <v>81</v>
      </c>
    </row>
    <row r="114" spans="1:16" x14ac:dyDescent="0.25">
      <c r="A114" s="9">
        <v>111</v>
      </c>
      <c r="B114" s="1" t="s">
        <v>11</v>
      </c>
      <c r="C114" s="2">
        <v>2</v>
      </c>
      <c r="D114" s="6">
        <v>4</v>
      </c>
      <c r="E114" s="22">
        <v>1.9</v>
      </c>
      <c r="F114" s="22"/>
      <c r="G114" s="22">
        <v>5.87</v>
      </c>
      <c r="H114" s="22"/>
      <c r="I114" s="22">
        <v>21.92</v>
      </c>
      <c r="J114" s="22"/>
      <c r="K114" s="11">
        <v>0.92</v>
      </c>
      <c r="L114" s="11">
        <v>3.7468845523378348E-2</v>
      </c>
      <c r="M114" s="6"/>
      <c r="N114" s="18">
        <f t="shared" si="1"/>
        <v>30.647468845523381</v>
      </c>
      <c r="O114" s="19"/>
      <c r="P114" s="59"/>
    </row>
    <row r="115" spans="1:16" x14ac:dyDescent="0.25">
      <c r="A115" s="9">
        <v>112</v>
      </c>
      <c r="B115" s="1" t="s">
        <v>11</v>
      </c>
      <c r="C115" s="2">
        <v>4</v>
      </c>
      <c r="D115" s="6">
        <v>4</v>
      </c>
      <c r="E115" s="22">
        <v>1.9</v>
      </c>
      <c r="F115" s="22"/>
      <c r="G115" s="22">
        <v>5.87</v>
      </c>
      <c r="H115" s="22"/>
      <c r="I115" s="22">
        <v>21.92</v>
      </c>
      <c r="J115" s="22"/>
      <c r="K115" s="11">
        <v>0.81</v>
      </c>
      <c r="L115" s="11">
        <v>3.9735384615384617E-2</v>
      </c>
      <c r="M115" s="6"/>
      <c r="N115" s="18">
        <f t="shared" si="1"/>
        <v>30.539735384615383</v>
      </c>
      <c r="O115" s="19"/>
      <c r="P115" s="59"/>
    </row>
    <row r="116" spans="1:16" x14ac:dyDescent="0.25">
      <c r="A116" s="9">
        <v>113</v>
      </c>
      <c r="B116" s="1" t="s">
        <v>11</v>
      </c>
      <c r="C116" s="2">
        <v>5</v>
      </c>
      <c r="D116" s="6">
        <v>4</v>
      </c>
      <c r="E116" s="22">
        <v>1.9</v>
      </c>
      <c r="F116" s="22"/>
      <c r="G116" s="22">
        <v>5.87</v>
      </c>
      <c r="H116" s="22"/>
      <c r="I116" s="22">
        <v>21.92</v>
      </c>
      <c r="J116" s="22"/>
      <c r="K116" s="11">
        <v>0.86</v>
      </c>
      <c r="L116" s="11">
        <v>4.2732187365706914E-2</v>
      </c>
      <c r="M116" s="6"/>
      <c r="N116" s="18">
        <f t="shared" si="1"/>
        <v>30.592732187365709</v>
      </c>
      <c r="O116" s="19"/>
      <c r="P116" s="59"/>
    </row>
    <row r="117" spans="1:16" x14ac:dyDescent="0.25">
      <c r="A117" s="9">
        <v>114</v>
      </c>
      <c r="B117" s="1" t="s">
        <v>11</v>
      </c>
      <c r="C117" s="2">
        <v>52</v>
      </c>
      <c r="D117" s="6">
        <v>5</v>
      </c>
      <c r="E117" s="22">
        <v>1.64</v>
      </c>
      <c r="F117" s="22"/>
      <c r="G117" s="22">
        <v>5.87</v>
      </c>
      <c r="H117" s="22"/>
      <c r="I117" s="22">
        <v>18.11</v>
      </c>
      <c r="J117" s="22"/>
      <c r="K117" s="11">
        <v>0.44</v>
      </c>
      <c r="L117" s="11">
        <v>2.9411146624568122E-2</v>
      </c>
      <c r="M117" s="6"/>
      <c r="N117" s="18">
        <f t="shared" si="1"/>
        <v>26.089411146624567</v>
      </c>
      <c r="O117" s="19"/>
      <c r="P117" s="59"/>
    </row>
    <row r="118" spans="1:16" x14ac:dyDescent="0.25">
      <c r="A118" s="9">
        <v>115</v>
      </c>
      <c r="B118" s="1" t="s">
        <v>11</v>
      </c>
      <c r="C118" s="2">
        <v>6</v>
      </c>
      <c r="D118" s="6">
        <v>5</v>
      </c>
      <c r="E118" s="22">
        <v>1.64</v>
      </c>
      <c r="F118" s="22"/>
      <c r="G118" s="22">
        <v>5.87</v>
      </c>
      <c r="H118" s="22"/>
      <c r="I118" s="22">
        <v>18.11</v>
      </c>
      <c r="J118" s="22"/>
      <c r="K118" s="11">
        <v>0.85</v>
      </c>
      <c r="L118" s="11">
        <v>3.7727901508429459E-2</v>
      </c>
      <c r="M118" s="6"/>
      <c r="N118" s="18">
        <f t="shared" si="1"/>
        <v>26.507727901508428</v>
      </c>
      <c r="O118" s="19"/>
      <c r="P118" s="59"/>
    </row>
    <row r="119" spans="1:16" x14ac:dyDescent="0.25">
      <c r="A119" s="9">
        <v>116</v>
      </c>
      <c r="B119" s="1" t="s">
        <v>11</v>
      </c>
      <c r="C119" s="2">
        <v>74</v>
      </c>
      <c r="D119" s="6">
        <v>2</v>
      </c>
      <c r="E119" s="22">
        <v>2.14</v>
      </c>
      <c r="F119" s="22"/>
      <c r="G119" s="22">
        <v>6.38</v>
      </c>
      <c r="H119" s="22"/>
      <c r="I119" s="22">
        <v>26.52</v>
      </c>
      <c r="J119" s="22"/>
      <c r="K119" s="11">
        <v>2.71</v>
      </c>
      <c r="L119" s="11">
        <v>8.586263653177309E-2</v>
      </c>
      <c r="M119" s="11">
        <v>0.21859999999999999</v>
      </c>
      <c r="N119" s="18">
        <f t="shared" si="1"/>
        <v>38.054462636531774</v>
      </c>
      <c r="O119" s="19"/>
      <c r="P119" s="59"/>
    </row>
    <row r="120" spans="1:16" x14ac:dyDescent="0.25">
      <c r="A120" s="9">
        <v>117</v>
      </c>
      <c r="B120" s="1" t="s">
        <v>11</v>
      </c>
      <c r="C120" s="2" t="s">
        <v>62</v>
      </c>
      <c r="D120" s="6">
        <v>1</v>
      </c>
      <c r="E120" s="22">
        <v>2.35</v>
      </c>
      <c r="F120" s="22"/>
      <c r="G120" s="22">
        <v>6.93</v>
      </c>
      <c r="H120" s="22"/>
      <c r="I120" s="22">
        <v>28.03</v>
      </c>
      <c r="J120" s="22"/>
      <c r="K120" s="11">
        <v>2.46</v>
      </c>
      <c r="L120" s="11">
        <v>4.8740854245555486E-2</v>
      </c>
      <c r="M120" s="11">
        <v>0.19889999999999999</v>
      </c>
      <c r="N120" s="18">
        <f t="shared" si="1"/>
        <v>40.017640854245563</v>
      </c>
      <c r="O120" s="19"/>
      <c r="P120" s="59"/>
    </row>
    <row r="121" spans="1:16" x14ac:dyDescent="0.25">
      <c r="A121" s="9">
        <v>118</v>
      </c>
      <c r="B121" s="1" t="s">
        <v>11</v>
      </c>
      <c r="C121" s="2">
        <v>8</v>
      </c>
      <c r="D121" s="6">
        <v>5</v>
      </c>
      <c r="E121" s="22">
        <v>1.64</v>
      </c>
      <c r="F121" s="22"/>
      <c r="G121" s="22">
        <v>5.87</v>
      </c>
      <c r="H121" s="22"/>
      <c r="I121" s="22">
        <v>18.11</v>
      </c>
      <c r="J121" s="22"/>
      <c r="K121" s="11">
        <v>0.85</v>
      </c>
      <c r="L121" s="11">
        <v>3.8784903654485052E-2</v>
      </c>
      <c r="M121" s="6"/>
      <c r="N121" s="18">
        <f t="shared" si="1"/>
        <v>26.508784903654483</v>
      </c>
      <c r="O121" s="19"/>
      <c r="P121" s="59"/>
    </row>
    <row r="122" spans="1:16" x14ac:dyDescent="0.25">
      <c r="A122" s="9">
        <v>119</v>
      </c>
      <c r="B122" s="1" t="s">
        <v>11</v>
      </c>
      <c r="C122" s="2">
        <v>9</v>
      </c>
      <c r="D122" s="6">
        <v>4</v>
      </c>
      <c r="E122" s="22">
        <v>1.9</v>
      </c>
      <c r="F122" s="22"/>
      <c r="G122" s="22">
        <v>5.87</v>
      </c>
      <c r="H122" s="22"/>
      <c r="I122" s="22">
        <v>21.92</v>
      </c>
      <c r="J122" s="22"/>
      <c r="K122" s="11">
        <v>0.84</v>
      </c>
      <c r="L122" s="11">
        <v>4.8104835439402645E-2</v>
      </c>
      <c r="M122" s="6"/>
      <c r="N122" s="18">
        <f t="shared" si="1"/>
        <v>30.578104835439404</v>
      </c>
      <c r="O122" s="19"/>
      <c r="P122" s="59"/>
    </row>
    <row r="123" spans="1:16" x14ac:dyDescent="0.25">
      <c r="A123" s="9">
        <v>120</v>
      </c>
      <c r="B123" s="1" t="s">
        <v>12</v>
      </c>
      <c r="C123" s="2">
        <v>40</v>
      </c>
      <c r="D123" s="6">
        <v>2</v>
      </c>
      <c r="E123" s="22">
        <v>2.14</v>
      </c>
      <c r="F123" s="22"/>
      <c r="G123" s="22">
        <v>6.38</v>
      </c>
      <c r="H123" s="22"/>
      <c r="I123" s="22">
        <v>26.52</v>
      </c>
      <c r="J123" s="22"/>
      <c r="K123" s="11">
        <v>2.35</v>
      </c>
      <c r="L123" s="11">
        <v>6.3190746211193999E-2</v>
      </c>
      <c r="M123" s="11">
        <v>0.1895</v>
      </c>
      <c r="N123" s="18">
        <f t="shared" si="1"/>
        <v>37.642690746211194</v>
      </c>
      <c r="O123" s="19"/>
      <c r="P123" s="59"/>
    </row>
    <row r="124" spans="1:16" x14ac:dyDescent="0.25">
      <c r="A124" s="9">
        <v>121</v>
      </c>
      <c r="B124" s="1" t="s">
        <v>13</v>
      </c>
      <c r="C124" s="2">
        <v>10</v>
      </c>
      <c r="D124" s="6">
        <v>4</v>
      </c>
      <c r="E124" s="22">
        <v>1.9</v>
      </c>
      <c r="F124" s="22"/>
      <c r="G124" s="22">
        <v>5.87</v>
      </c>
      <c r="H124" s="22"/>
      <c r="I124" s="22">
        <v>21.92</v>
      </c>
      <c r="J124" s="22"/>
      <c r="K124" s="11">
        <v>0.8</v>
      </c>
      <c r="L124" s="11">
        <v>3.7081522198731495E-2</v>
      </c>
      <c r="M124" s="11">
        <v>0.3543</v>
      </c>
      <c r="N124" s="18">
        <f t="shared" si="1"/>
        <v>30.881381522198733</v>
      </c>
      <c r="O124" s="19"/>
      <c r="P124" s="59"/>
    </row>
    <row r="125" spans="1:16" x14ac:dyDescent="0.25">
      <c r="A125" s="9">
        <v>122</v>
      </c>
      <c r="B125" s="1" t="s">
        <v>13</v>
      </c>
      <c r="C125" s="2">
        <v>11</v>
      </c>
      <c r="D125" s="6">
        <v>4</v>
      </c>
      <c r="E125" s="22">
        <v>1.9</v>
      </c>
      <c r="F125" s="22"/>
      <c r="G125" s="22">
        <v>5.87</v>
      </c>
      <c r="H125" s="22"/>
      <c r="I125" s="22">
        <v>21.92</v>
      </c>
      <c r="J125" s="22"/>
      <c r="K125" s="11">
        <v>0.78</v>
      </c>
      <c r="L125" s="11">
        <v>3.0945122002085504E-2</v>
      </c>
      <c r="M125" s="6"/>
      <c r="N125" s="18">
        <f t="shared" si="1"/>
        <v>30.500945122002086</v>
      </c>
      <c r="O125" s="19"/>
      <c r="P125" s="59"/>
    </row>
    <row r="126" spans="1:16" x14ac:dyDescent="0.25">
      <c r="A126" s="9">
        <v>123</v>
      </c>
      <c r="B126" s="1" t="s">
        <v>13</v>
      </c>
      <c r="C126" s="2">
        <v>14</v>
      </c>
      <c r="D126" s="6">
        <v>4</v>
      </c>
      <c r="E126" s="22">
        <v>1.9</v>
      </c>
      <c r="F126" s="22"/>
      <c r="G126" s="22">
        <v>5.87</v>
      </c>
      <c r="H126" s="22"/>
      <c r="I126" s="20">
        <v>21.92</v>
      </c>
      <c r="J126" s="21"/>
      <c r="K126" s="11">
        <v>0.87</v>
      </c>
      <c r="L126" s="11">
        <v>3.0805889604415822E-2</v>
      </c>
      <c r="M126" s="6"/>
      <c r="N126" s="18">
        <f t="shared" si="1"/>
        <v>30.590805889604418</v>
      </c>
      <c r="O126" s="19"/>
      <c r="P126" s="59" t="s">
        <v>81</v>
      </c>
    </row>
    <row r="127" spans="1:16" x14ac:dyDescent="0.25">
      <c r="A127" s="9">
        <v>124</v>
      </c>
      <c r="B127" s="1" t="s">
        <v>13</v>
      </c>
      <c r="C127" s="2">
        <v>16</v>
      </c>
      <c r="D127" s="6">
        <v>4</v>
      </c>
      <c r="E127" s="22">
        <v>1.9</v>
      </c>
      <c r="F127" s="22"/>
      <c r="G127" s="22">
        <v>5.87</v>
      </c>
      <c r="H127" s="22"/>
      <c r="I127" s="22">
        <v>21.92</v>
      </c>
      <c r="J127" s="22"/>
      <c r="K127" s="11">
        <v>0.75</v>
      </c>
      <c r="L127" s="11">
        <v>3.4421477812896645E-2</v>
      </c>
      <c r="M127" s="6"/>
      <c r="N127" s="18">
        <f t="shared" si="1"/>
        <v>30.474421477812896</v>
      </c>
      <c r="O127" s="19"/>
      <c r="P127" s="59"/>
    </row>
    <row r="128" spans="1:16" x14ac:dyDescent="0.25">
      <c r="A128" s="9">
        <v>125</v>
      </c>
      <c r="B128" s="1" t="s">
        <v>13</v>
      </c>
      <c r="C128" s="2">
        <v>21</v>
      </c>
      <c r="D128" s="6">
        <v>5</v>
      </c>
      <c r="E128" s="22">
        <v>1.64</v>
      </c>
      <c r="F128" s="22"/>
      <c r="G128" s="22">
        <v>5.87</v>
      </c>
      <c r="H128" s="22"/>
      <c r="I128" s="22">
        <v>18.11</v>
      </c>
      <c r="J128" s="22"/>
      <c r="K128" s="11">
        <v>0.8</v>
      </c>
      <c r="L128" s="11">
        <v>3.570726032735775E-2</v>
      </c>
      <c r="M128" s="6"/>
      <c r="N128" s="18">
        <f t="shared" si="1"/>
        <v>26.455707260327355</v>
      </c>
      <c r="O128" s="19"/>
      <c r="P128" s="59"/>
    </row>
    <row r="129" spans="1:16" x14ac:dyDescent="0.25">
      <c r="A129" s="9">
        <v>126</v>
      </c>
      <c r="B129" s="1" t="s">
        <v>13</v>
      </c>
      <c r="C129" s="2">
        <v>32</v>
      </c>
      <c r="D129" s="6">
        <v>5</v>
      </c>
      <c r="E129" s="22">
        <v>1.64</v>
      </c>
      <c r="F129" s="22"/>
      <c r="G129" s="22">
        <v>5.87</v>
      </c>
      <c r="H129" s="22"/>
      <c r="I129" s="22">
        <v>18.11</v>
      </c>
      <c r="J129" s="22"/>
      <c r="K129" s="11">
        <v>0.79</v>
      </c>
      <c r="L129" s="11">
        <v>3.4591071428571422E-2</v>
      </c>
      <c r="M129" s="11">
        <v>0.35220000000000001</v>
      </c>
      <c r="N129" s="18">
        <f t="shared" si="1"/>
        <v>26.796791071428569</v>
      </c>
      <c r="O129" s="19"/>
      <c r="P129" s="59"/>
    </row>
    <row r="130" spans="1:16" x14ac:dyDescent="0.25">
      <c r="A130" s="9">
        <v>127</v>
      </c>
      <c r="B130" s="1" t="s">
        <v>13</v>
      </c>
      <c r="C130" s="2">
        <v>6</v>
      </c>
      <c r="D130" s="6">
        <v>5</v>
      </c>
      <c r="E130" s="22">
        <v>1.64</v>
      </c>
      <c r="F130" s="22"/>
      <c r="G130" s="22">
        <v>5.87</v>
      </c>
      <c r="H130" s="22"/>
      <c r="I130" s="22">
        <v>18.11</v>
      </c>
      <c r="J130" s="22"/>
      <c r="K130" s="11">
        <v>0.8</v>
      </c>
      <c r="L130" s="11">
        <v>3.7499545189504366E-2</v>
      </c>
      <c r="M130" s="6"/>
      <c r="N130" s="18">
        <f t="shared" si="1"/>
        <v>26.457499545189503</v>
      </c>
      <c r="O130" s="19"/>
      <c r="P130" s="59"/>
    </row>
    <row r="131" spans="1:16" x14ac:dyDescent="0.25">
      <c r="A131" s="9">
        <v>128</v>
      </c>
      <c r="B131" s="1" t="s">
        <v>13</v>
      </c>
      <c r="C131" s="2">
        <v>7</v>
      </c>
      <c r="D131" s="6">
        <v>4</v>
      </c>
      <c r="E131" s="22">
        <v>1.9</v>
      </c>
      <c r="F131" s="22"/>
      <c r="G131" s="22">
        <v>5.87</v>
      </c>
      <c r="H131" s="22"/>
      <c r="I131" s="22">
        <v>21.92</v>
      </c>
      <c r="J131" s="22"/>
      <c r="K131" s="11">
        <v>0.79</v>
      </c>
      <c r="L131" s="11">
        <v>3.2874689747342964E-2</v>
      </c>
      <c r="M131" s="6"/>
      <c r="N131" s="18">
        <f t="shared" si="1"/>
        <v>30.512874689747342</v>
      </c>
      <c r="O131" s="19"/>
      <c r="P131" s="59"/>
    </row>
    <row r="132" spans="1:16" x14ac:dyDescent="0.25">
      <c r="A132" s="9">
        <v>129</v>
      </c>
      <c r="B132" s="1" t="s">
        <v>13</v>
      </c>
      <c r="C132" s="2">
        <v>9</v>
      </c>
      <c r="D132" s="6">
        <v>4</v>
      </c>
      <c r="E132" s="22">
        <v>1.9</v>
      </c>
      <c r="F132" s="22"/>
      <c r="G132" s="22">
        <v>5.87</v>
      </c>
      <c r="H132" s="22"/>
      <c r="I132" s="22">
        <v>21.92</v>
      </c>
      <c r="J132" s="22"/>
      <c r="K132" s="11">
        <v>0.79</v>
      </c>
      <c r="L132" s="11">
        <v>3.5153267368421053E-2</v>
      </c>
      <c r="M132" s="6"/>
      <c r="N132" s="18">
        <f t="shared" si="1"/>
        <v>30.515153267368422</v>
      </c>
      <c r="O132" s="19"/>
      <c r="P132" s="59"/>
    </row>
    <row r="133" spans="1:16" x14ac:dyDescent="0.25">
      <c r="A133" s="9">
        <v>130</v>
      </c>
      <c r="B133" s="1" t="s">
        <v>14</v>
      </c>
      <c r="C133" s="2">
        <v>1</v>
      </c>
      <c r="D133" s="6">
        <v>4</v>
      </c>
      <c r="E133" s="22">
        <v>1.9</v>
      </c>
      <c r="F133" s="22"/>
      <c r="G133" s="22">
        <v>5.87</v>
      </c>
      <c r="H133" s="22"/>
      <c r="I133" s="22">
        <v>21.92</v>
      </c>
      <c r="J133" s="22"/>
      <c r="K133" s="11">
        <v>0.83</v>
      </c>
      <c r="L133" s="11">
        <v>3.0550900163666121E-2</v>
      </c>
      <c r="M133" s="11">
        <v>0.3674</v>
      </c>
      <c r="N133" s="18">
        <f t="shared" ref="N133:N196" si="2">E133+G133+I133+K133+L133+M133</f>
        <v>30.917950900163664</v>
      </c>
      <c r="O133" s="19"/>
      <c r="P133" s="59"/>
    </row>
    <row r="134" spans="1:16" x14ac:dyDescent="0.25">
      <c r="A134" s="9">
        <v>131</v>
      </c>
      <c r="B134" s="1" t="s">
        <v>14</v>
      </c>
      <c r="C134" s="2">
        <v>3</v>
      </c>
      <c r="D134" s="6">
        <v>4</v>
      </c>
      <c r="E134" s="22">
        <v>1.9</v>
      </c>
      <c r="F134" s="22"/>
      <c r="G134" s="22">
        <v>5.87</v>
      </c>
      <c r="H134" s="22"/>
      <c r="I134" s="22">
        <v>21.92</v>
      </c>
      <c r="J134" s="22"/>
      <c r="K134" s="11">
        <v>0.59</v>
      </c>
      <c r="L134" s="11">
        <v>4.1030556962025323E-2</v>
      </c>
      <c r="M134" s="6"/>
      <c r="N134" s="18">
        <f t="shared" si="2"/>
        <v>30.321030556962025</v>
      </c>
      <c r="O134" s="19"/>
      <c r="P134" s="59"/>
    </row>
    <row r="135" spans="1:16" x14ac:dyDescent="0.25">
      <c r="A135" s="9">
        <v>132</v>
      </c>
      <c r="B135" s="1" t="s">
        <v>14</v>
      </c>
      <c r="C135" s="2">
        <v>4</v>
      </c>
      <c r="D135" s="6">
        <v>4</v>
      </c>
      <c r="E135" s="22">
        <v>1.9</v>
      </c>
      <c r="F135" s="22"/>
      <c r="G135" s="22">
        <v>5.87</v>
      </c>
      <c r="H135" s="22"/>
      <c r="I135" s="22">
        <v>21.92</v>
      </c>
      <c r="J135" s="22"/>
      <c r="K135" s="11">
        <v>0.83</v>
      </c>
      <c r="L135" s="11">
        <v>2.7294956816779764E-2</v>
      </c>
      <c r="M135" s="11">
        <v>0.36830000000000002</v>
      </c>
      <c r="N135" s="18">
        <f t="shared" si="2"/>
        <v>30.915594956816779</v>
      </c>
      <c r="O135" s="19"/>
      <c r="P135" s="59"/>
    </row>
    <row r="136" spans="1:16" x14ac:dyDescent="0.25">
      <c r="A136" s="9">
        <v>133</v>
      </c>
      <c r="B136" s="1" t="s">
        <v>14</v>
      </c>
      <c r="C136" s="2">
        <v>5</v>
      </c>
      <c r="D136" s="6">
        <v>4</v>
      </c>
      <c r="E136" s="22">
        <v>1.9</v>
      </c>
      <c r="F136" s="22"/>
      <c r="G136" s="22">
        <v>5.87</v>
      </c>
      <c r="H136" s="22"/>
      <c r="I136" s="22">
        <v>21.92</v>
      </c>
      <c r="J136" s="22"/>
      <c r="K136" s="11">
        <v>0.6</v>
      </c>
      <c r="L136" s="11">
        <v>4.5156461304568164E-2</v>
      </c>
      <c r="M136" s="6"/>
      <c r="N136" s="18">
        <f t="shared" si="2"/>
        <v>30.335156461304571</v>
      </c>
      <c r="O136" s="19"/>
      <c r="P136" s="59"/>
    </row>
    <row r="137" spans="1:16" x14ac:dyDescent="0.25">
      <c r="A137" s="9">
        <v>134</v>
      </c>
      <c r="B137" s="1" t="s">
        <v>14</v>
      </c>
      <c r="C137" s="2">
        <v>6</v>
      </c>
      <c r="D137" s="6">
        <v>4</v>
      </c>
      <c r="E137" s="22">
        <v>1.9</v>
      </c>
      <c r="F137" s="22"/>
      <c r="G137" s="22">
        <v>5.87</v>
      </c>
      <c r="H137" s="22"/>
      <c r="I137" s="22">
        <v>21.92</v>
      </c>
      <c r="J137" s="22"/>
      <c r="K137" s="11">
        <v>0.82</v>
      </c>
      <c r="L137" s="11">
        <v>3.7362536003814971E-2</v>
      </c>
      <c r="M137" s="6"/>
      <c r="N137" s="18">
        <f t="shared" si="2"/>
        <v>30.547362536003817</v>
      </c>
      <c r="O137" s="19"/>
      <c r="P137" s="59"/>
    </row>
    <row r="138" spans="1:16" x14ac:dyDescent="0.25">
      <c r="A138" s="9">
        <v>135</v>
      </c>
      <c r="B138" s="1" t="s">
        <v>14</v>
      </c>
      <c r="C138" s="2">
        <v>7</v>
      </c>
      <c r="D138" s="6">
        <v>4</v>
      </c>
      <c r="E138" s="22">
        <v>1.9</v>
      </c>
      <c r="F138" s="22"/>
      <c r="G138" s="22">
        <v>5.87</v>
      </c>
      <c r="H138" s="22"/>
      <c r="I138" s="22">
        <v>21.92</v>
      </c>
      <c r="J138" s="22"/>
      <c r="K138" s="11">
        <v>0.6</v>
      </c>
      <c r="L138" s="11">
        <v>4.5615039006067608E-2</v>
      </c>
      <c r="M138" s="6"/>
      <c r="N138" s="18">
        <f t="shared" si="2"/>
        <v>30.335615039006072</v>
      </c>
      <c r="O138" s="19"/>
      <c r="P138" s="59"/>
    </row>
    <row r="139" spans="1:16" x14ac:dyDescent="0.25">
      <c r="A139" s="9">
        <v>136</v>
      </c>
      <c r="B139" s="1" t="s">
        <v>14</v>
      </c>
      <c r="C139" s="2">
        <v>8</v>
      </c>
      <c r="D139" s="6">
        <v>4</v>
      </c>
      <c r="E139" s="22">
        <v>1.9</v>
      </c>
      <c r="F139" s="22"/>
      <c r="G139" s="22">
        <v>5.87</v>
      </c>
      <c r="H139" s="22"/>
      <c r="I139" s="22">
        <v>21.92</v>
      </c>
      <c r="J139" s="22"/>
      <c r="K139" s="11">
        <v>1.1299999999999999</v>
      </c>
      <c r="L139" s="11">
        <v>4.1857385398981324E-2</v>
      </c>
      <c r="M139" s="6"/>
      <c r="N139" s="18">
        <f t="shared" si="2"/>
        <v>30.861857385398981</v>
      </c>
      <c r="O139" s="19"/>
      <c r="P139" s="59"/>
    </row>
    <row r="140" spans="1:16" x14ac:dyDescent="0.25">
      <c r="A140" s="9">
        <v>137</v>
      </c>
      <c r="B140" s="1" t="s">
        <v>14</v>
      </c>
      <c r="C140" s="2">
        <v>9</v>
      </c>
      <c r="D140" s="6">
        <v>4</v>
      </c>
      <c r="E140" s="22">
        <v>1.9</v>
      </c>
      <c r="F140" s="22"/>
      <c r="G140" s="22">
        <v>5.87</v>
      </c>
      <c r="H140" s="22"/>
      <c r="I140" s="22">
        <v>21.92</v>
      </c>
      <c r="J140" s="22"/>
      <c r="K140" s="11">
        <v>0.6</v>
      </c>
      <c r="L140" s="11">
        <v>4.605122852794085E-2</v>
      </c>
      <c r="M140" s="6"/>
      <c r="N140" s="18">
        <f t="shared" si="2"/>
        <v>30.336051228527943</v>
      </c>
      <c r="O140" s="19"/>
      <c r="P140" s="59"/>
    </row>
    <row r="141" spans="1:16" x14ac:dyDescent="0.25">
      <c r="A141" s="9">
        <v>138</v>
      </c>
      <c r="B141" s="1" t="s">
        <v>15</v>
      </c>
      <c r="C141" s="2">
        <v>6</v>
      </c>
      <c r="D141" s="6">
        <v>2</v>
      </c>
      <c r="E141" s="22">
        <v>2.14</v>
      </c>
      <c r="F141" s="22"/>
      <c r="G141" s="22">
        <v>6.38</v>
      </c>
      <c r="H141" s="22"/>
      <c r="I141" s="22">
        <v>26.52</v>
      </c>
      <c r="J141" s="22"/>
      <c r="K141" s="11">
        <v>2.25</v>
      </c>
      <c r="L141" s="11">
        <v>3.0234785680640603E-2</v>
      </c>
      <c r="M141" s="11">
        <v>0.182</v>
      </c>
      <c r="N141" s="18">
        <f t="shared" si="2"/>
        <v>37.502234785680642</v>
      </c>
      <c r="O141" s="19"/>
      <c r="P141" s="59"/>
    </row>
    <row r="142" spans="1:16" x14ac:dyDescent="0.25">
      <c r="A142" s="9">
        <v>139</v>
      </c>
      <c r="B142" s="1" t="s">
        <v>15</v>
      </c>
      <c r="C142" s="2">
        <v>7</v>
      </c>
      <c r="D142" s="6">
        <v>2</v>
      </c>
      <c r="E142" s="22">
        <v>2.14</v>
      </c>
      <c r="F142" s="22"/>
      <c r="G142" s="22">
        <v>6.38</v>
      </c>
      <c r="H142" s="22"/>
      <c r="I142" s="22">
        <v>26.52</v>
      </c>
      <c r="J142" s="22"/>
      <c r="K142" s="11">
        <v>2.33</v>
      </c>
      <c r="L142" s="11">
        <v>3.2733775602215638E-2</v>
      </c>
      <c r="M142" s="11">
        <v>0.1883</v>
      </c>
      <c r="N142" s="18">
        <f t="shared" si="2"/>
        <v>37.591033775602213</v>
      </c>
      <c r="O142" s="19"/>
      <c r="P142" s="59"/>
    </row>
    <row r="143" spans="1:16" x14ac:dyDescent="0.25">
      <c r="A143" s="9">
        <v>140</v>
      </c>
      <c r="B143" s="1" t="s">
        <v>16</v>
      </c>
      <c r="C143" s="2">
        <v>1</v>
      </c>
      <c r="D143" s="6">
        <v>4</v>
      </c>
      <c r="E143" s="22">
        <v>1.9</v>
      </c>
      <c r="F143" s="22"/>
      <c r="G143" s="22">
        <v>5.87</v>
      </c>
      <c r="H143" s="22"/>
      <c r="I143" s="22">
        <v>21.92</v>
      </c>
      <c r="J143" s="22"/>
      <c r="K143" s="11">
        <v>0.75</v>
      </c>
      <c r="L143" s="11">
        <v>3.3921288259004027E-2</v>
      </c>
      <c r="M143" s="6"/>
      <c r="N143" s="18">
        <f t="shared" si="2"/>
        <v>30.473921288259007</v>
      </c>
      <c r="O143" s="19"/>
      <c r="P143" s="59"/>
    </row>
    <row r="144" spans="1:16" x14ac:dyDescent="0.25">
      <c r="A144" s="9">
        <v>141</v>
      </c>
      <c r="B144" s="1" t="s">
        <v>16</v>
      </c>
      <c r="C144" s="2">
        <v>10</v>
      </c>
      <c r="D144" s="6">
        <v>4</v>
      </c>
      <c r="E144" s="22">
        <v>1.9</v>
      </c>
      <c r="F144" s="22"/>
      <c r="G144" s="22">
        <v>5.87</v>
      </c>
      <c r="H144" s="22"/>
      <c r="I144" s="22">
        <v>21.92</v>
      </c>
      <c r="J144" s="22"/>
      <c r="K144" s="11">
        <v>0.82</v>
      </c>
      <c r="L144" s="11">
        <v>4.3088827946457721E-2</v>
      </c>
      <c r="M144" s="6"/>
      <c r="N144" s="18">
        <f t="shared" si="2"/>
        <v>30.553088827946461</v>
      </c>
      <c r="O144" s="19"/>
      <c r="P144" s="59" t="s">
        <v>81</v>
      </c>
    </row>
    <row r="145" spans="1:16" x14ac:dyDescent="0.25">
      <c r="A145" s="9">
        <v>142</v>
      </c>
      <c r="B145" s="1" t="s">
        <v>16</v>
      </c>
      <c r="C145" s="2">
        <v>2</v>
      </c>
      <c r="D145" s="6">
        <v>4</v>
      </c>
      <c r="E145" s="22">
        <v>1.9</v>
      </c>
      <c r="F145" s="22"/>
      <c r="G145" s="22">
        <v>5.87</v>
      </c>
      <c r="H145" s="22"/>
      <c r="I145" s="20">
        <v>21.92</v>
      </c>
      <c r="J145" s="21"/>
      <c r="K145" s="11">
        <v>0.82</v>
      </c>
      <c r="L145" s="11">
        <v>4.2958275154004105E-2</v>
      </c>
      <c r="M145" s="6"/>
      <c r="N145" s="18">
        <f t="shared" si="2"/>
        <v>30.552958275154005</v>
      </c>
      <c r="O145" s="19"/>
      <c r="P145" s="59" t="s">
        <v>81</v>
      </c>
    </row>
    <row r="146" spans="1:16" x14ac:dyDescent="0.25">
      <c r="A146" s="9">
        <v>143</v>
      </c>
      <c r="B146" s="1" t="s">
        <v>16</v>
      </c>
      <c r="C146" s="2">
        <v>3</v>
      </c>
      <c r="D146" s="6">
        <v>4</v>
      </c>
      <c r="E146" s="22">
        <v>1.9</v>
      </c>
      <c r="F146" s="22"/>
      <c r="G146" s="22">
        <v>5.87</v>
      </c>
      <c r="H146" s="22"/>
      <c r="I146" s="22">
        <v>21.92</v>
      </c>
      <c r="J146" s="22"/>
      <c r="K146" s="11">
        <v>0.59</v>
      </c>
      <c r="L146" s="11">
        <v>3.9618740392826639E-2</v>
      </c>
      <c r="M146" s="6"/>
      <c r="N146" s="18">
        <f t="shared" si="2"/>
        <v>30.319618740392826</v>
      </c>
      <c r="O146" s="19"/>
      <c r="P146" s="59"/>
    </row>
    <row r="147" spans="1:16" x14ac:dyDescent="0.25">
      <c r="A147" s="9">
        <v>144</v>
      </c>
      <c r="B147" s="1" t="s">
        <v>16</v>
      </c>
      <c r="C147" s="2">
        <v>4</v>
      </c>
      <c r="D147" s="6">
        <v>4</v>
      </c>
      <c r="E147" s="22">
        <v>1.9</v>
      </c>
      <c r="F147" s="22"/>
      <c r="G147" s="22">
        <v>5.87</v>
      </c>
      <c r="H147" s="22"/>
      <c r="I147" s="20">
        <v>21.92</v>
      </c>
      <c r="J147" s="21"/>
      <c r="K147" s="11">
        <v>0.62</v>
      </c>
      <c r="L147" s="11">
        <v>5.0109879414298009E-2</v>
      </c>
      <c r="M147" s="6"/>
      <c r="N147" s="18">
        <f t="shared" si="2"/>
        <v>30.360109879414299</v>
      </c>
      <c r="O147" s="19"/>
      <c r="P147" s="59" t="s">
        <v>81</v>
      </c>
    </row>
    <row r="148" spans="1:16" x14ac:dyDescent="0.25">
      <c r="A148" s="9">
        <v>145</v>
      </c>
      <c r="B148" s="1" t="s">
        <v>16</v>
      </c>
      <c r="C148" s="2">
        <v>6</v>
      </c>
      <c r="D148" s="6">
        <v>4</v>
      </c>
      <c r="E148" s="22">
        <v>1.9</v>
      </c>
      <c r="F148" s="22"/>
      <c r="G148" s="22">
        <v>5.87</v>
      </c>
      <c r="H148" s="22"/>
      <c r="I148" s="20">
        <v>21.92</v>
      </c>
      <c r="J148" s="21"/>
      <c r="K148" s="11">
        <v>0.94</v>
      </c>
      <c r="L148" s="11">
        <v>2.6176606254834787E-2</v>
      </c>
      <c r="M148" s="6"/>
      <c r="N148" s="18">
        <f t="shared" si="2"/>
        <v>30.656176606254839</v>
      </c>
      <c r="O148" s="19"/>
      <c r="P148" s="59" t="s">
        <v>81</v>
      </c>
    </row>
    <row r="149" spans="1:16" x14ac:dyDescent="0.25">
      <c r="A149" s="9">
        <v>146</v>
      </c>
      <c r="B149" s="1" t="s">
        <v>16</v>
      </c>
      <c r="C149" s="2">
        <v>8</v>
      </c>
      <c r="D149" s="6">
        <v>4</v>
      </c>
      <c r="E149" s="22">
        <v>1.9</v>
      </c>
      <c r="F149" s="22"/>
      <c r="G149" s="22">
        <v>5.87</v>
      </c>
      <c r="H149" s="22"/>
      <c r="I149" s="22">
        <v>21.92</v>
      </c>
      <c r="J149" s="22"/>
      <c r="K149" s="11">
        <v>0.6</v>
      </c>
      <c r="L149" s="11">
        <v>4.3648586410312433E-2</v>
      </c>
      <c r="M149" s="6"/>
      <c r="N149" s="18">
        <f t="shared" si="2"/>
        <v>30.333648586410316</v>
      </c>
      <c r="O149" s="19"/>
      <c r="P149" s="59"/>
    </row>
    <row r="150" spans="1:16" x14ac:dyDescent="0.25">
      <c r="A150" s="9">
        <v>147</v>
      </c>
      <c r="B150" s="1" t="s">
        <v>17</v>
      </c>
      <c r="C150" s="2">
        <v>10</v>
      </c>
      <c r="D150" s="6">
        <v>2</v>
      </c>
      <c r="E150" s="22">
        <v>2.14</v>
      </c>
      <c r="F150" s="22"/>
      <c r="G150" s="22">
        <v>6.38</v>
      </c>
      <c r="H150" s="22"/>
      <c r="I150" s="22">
        <v>26.52</v>
      </c>
      <c r="J150" s="22"/>
      <c r="K150" s="11">
        <v>1.86</v>
      </c>
      <c r="L150" s="11">
        <v>4.754120331976678E-2</v>
      </c>
      <c r="M150" s="11">
        <v>0.15010000000000001</v>
      </c>
      <c r="N150" s="18">
        <f t="shared" si="2"/>
        <v>37.097641203319768</v>
      </c>
      <c r="O150" s="19"/>
      <c r="P150" s="59"/>
    </row>
    <row r="151" spans="1:16" x14ac:dyDescent="0.25">
      <c r="A151" s="9">
        <v>148</v>
      </c>
      <c r="B151" s="1" t="s">
        <v>17</v>
      </c>
      <c r="C151" s="2">
        <v>12</v>
      </c>
      <c r="D151" s="6">
        <v>2</v>
      </c>
      <c r="E151" s="22">
        <v>2.14</v>
      </c>
      <c r="F151" s="22"/>
      <c r="G151" s="22">
        <v>6.38</v>
      </c>
      <c r="H151" s="22"/>
      <c r="I151" s="22">
        <v>26.52</v>
      </c>
      <c r="J151" s="22"/>
      <c r="K151" s="11">
        <v>2.13</v>
      </c>
      <c r="L151" s="11">
        <v>5.4667881589381864E-2</v>
      </c>
      <c r="M151" s="11">
        <v>0.1721</v>
      </c>
      <c r="N151" s="18">
        <f t="shared" si="2"/>
        <v>37.396767881589383</v>
      </c>
      <c r="O151" s="19"/>
      <c r="P151" s="59"/>
    </row>
    <row r="152" spans="1:16" x14ac:dyDescent="0.25">
      <c r="A152" s="9">
        <v>149</v>
      </c>
      <c r="B152" s="1" t="s">
        <v>17</v>
      </c>
      <c r="C152" s="2">
        <v>14</v>
      </c>
      <c r="D152" s="6">
        <v>2</v>
      </c>
      <c r="E152" s="22">
        <v>2.14</v>
      </c>
      <c r="F152" s="22"/>
      <c r="G152" s="22">
        <v>6.38</v>
      </c>
      <c r="H152" s="22"/>
      <c r="I152" s="22">
        <v>26.52</v>
      </c>
      <c r="J152" s="22"/>
      <c r="K152" s="11">
        <v>1.1599999999999999</v>
      </c>
      <c r="L152" s="11">
        <v>4.4193769603097774E-2</v>
      </c>
      <c r="M152" s="11">
        <v>9.35E-2</v>
      </c>
      <c r="N152" s="18">
        <f t="shared" si="2"/>
        <v>36.337693769603092</v>
      </c>
      <c r="O152" s="19"/>
      <c r="P152" s="59"/>
    </row>
    <row r="153" spans="1:16" x14ac:dyDescent="0.25">
      <c r="A153" s="9">
        <v>150</v>
      </c>
      <c r="B153" s="1" t="s">
        <v>17</v>
      </c>
      <c r="C153" s="2">
        <v>16</v>
      </c>
      <c r="D153" s="6">
        <v>2</v>
      </c>
      <c r="E153" s="22">
        <v>2.14</v>
      </c>
      <c r="F153" s="22"/>
      <c r="G153" s="22">
        <v>6.38</v>
      </c>
      <c r="H153" s="22"/>
      <c r="I153" s="22">
        <v>26.52</v>
      </c>
      <c r="J153" s="22"/>
      <c r="K153" s="11">
        <v>1.69</v>
      </c>
      <c r="L153" s="11">
        <v>4.4181544447600106E-2</v>
      </c>
      <c r="M153" s="11">
        <v>0.13650000000000001</v>
      </c>
      <c r="N153" s="18">
        <f t="shared" si="2"/>
        <v>36.910681544447598</v>
      </c>
      <c r="O153" s="19"/>
      <c r="P153" s="59"/>
    </row>
    <row r="154" spans="1:16" x14ac:dyDescent="0.25">
      <c r="A154" s="9">
        <v>151</v>
      </c>
      <c r="B154" s="1" t="s">
        <v>17</v>
      </c>
      <c r="C154" s="2">
        <v>18</v>
      </c>
      <c r="D154" s="6">
        <v>2</v>
      </c>
      <c r="E154" s="22">
        <v>2.14</v>
      </c>
      <c r="F154" s="22"/>
      <c r="G154" s="22">
        <v>6.38</v>
      </c>
      <c r="H154" s="22"/>
      <c r="I154" s="22">
        <v>26.52</v>
      </c>
      <c r="J154" s="22"/>
      <c r="K154" s="11">
        <v>2.09</v>
      </c>
      <c r="L154" s="11">
        <v>5.2974028253955134E-2</v>
      </c>
      <c r="M154" s="11">
        <v>0.16839999999999999</v>
      </c>
      <c r="N154" s="18">
        <f t="shared" si="2"/>
        <v>37.35137402825395</v>
      </c>
      <c r="O154" s="19"/>
      <c r="P154" s="59"/>
    </row>
    <row r="155" spans="1:16" x14ac:dyDescent="0.25">
      <c r="A155" s="9">
        <v>152</v>
      </c>
      <c r="B155" s="1" t="s">
        <v>17</v>
      </c>
      <c r="C155" s="2">
        <v>2</v>
      </c>
      <c r="D155" s="6">
        <v>4</v>
      </c>
      <c r="E155" s="22">
        <v>1.9</v>
      </c>
      <c r="F155" s="22"/>
      <c r="G155" s="22">
        <v>5.87</v>
      </c>
      <c r="H155" s="22"/>
      <c r="I155" s="22">
        <v>21.92</v>
      </c>
      <c r="J155" s="22"/>
      <c r="K155" s="11">
        <v>1.02</v>
      </c>
      <c r="L155" s="11">
        <v>6.3569924060408456E-2</v>
      </c>
      <c r="M155" s="6"/>
      <c r="N155" s="18">
        <f t="shared" si="2"/>
        <v>30.773569924060411</v>
      </c>
      <c r="O155" s="19"/>
      <c r="P155" s="59"/>
    </row>
    <row r="156" spans="1:16" x14ac:dyDescent="0.25">
      <c r="A156" s="9">
        <v>153</v>
      </c>
      <c r="B156" s="1" t="s">
        <v>17</v>
      </c>
      <c r="C156" s="2">
        <v>20</v>
      </c>
      <c r="D156" s="6">
        <v>2</v>
      </c>
      <c r="E156" s="22">
        <v>2.14</v>
      </c>
      <c r="F156" s="22"/>
      <c r="G156" s="22">
        <v>6.38</v>
      </c>
      <c r="H156" s="22"/>
      <c r="I156" s="22">
        <v>26.52</v>
      </c>
      <c r="J156" s="22"/>
      <c r="K156" s="11">
        <v>1.82</v>
      </c>
      <c r="L156" s="11">
        <v>4.7144917618823258E-2</v>
      </c>
      <c r="M156" s="11">
        <v>0.14729999999999999</v>
      </c>
      <c r="N156" s="18">
        <f t="shared" si="2"/>
        <v>37.054444917618824</v>
      </c>
      <c r="O156" s="19"/>
      <c r="P156" s="59"/>
    </row>
    <row r="157" spans="1:16" x14ac:dyDescent="0.25">
      <c r="A157" s="9">
        <v>154</v>
      </c>
      <c r="B157" s="1" t="s">
        <v>17</v>
      </c>
      <c r="C157" s="2">
        <v>22</v>
      </c>
      <c r="D157" s="6">
        <v>2</v>
      </c>
      <c r="E157" s="22">
        <v>2.14</v>
      </c>
      <c r="F157" s="22"/>
      <c r="G157" s="22">
        <v>6.38</v>
      </c>
      <c r="H157" s="22"/>
      <c r="I157" s="22">
        <v>26.52</v>
      </c>
      <c r="J157" s="22"/>
      <c r="K157" s="11">
        <v>1.78</v>
      </c>
      <c r="L157" s="11">
        <v>4.550726451715123E-2</v>
      </c>
      <c r="M157" s="11">
        <v>0.14349999999999999</v>
      </c>
      <c r="N157" s="18">
        <f t="shared" si="2"/>
        <v>37.009007264517152</v>
      </c>
      <c r="O157" s="19"/>
      <c r="P157" s="59"/>
    </row>
    <row r="158" spans="1:16" x14ac:dyDescent="0.25">
      <c r="A158" s="9">
        <v>155</v>
      </c>
      <c r="B158" s="1" t="s">
        <v>17</v>
      </c>
      <c r="C158" s="2">
        <v>24</v>
      </c>
      <c r="D158" s="6">
        <v>2</v>
      </c>
      <c r="E158" s="22">
        <v>2.14</v>
      </c>
      <c r="F158" s="22"/>
      <c r="G158" s="22">
        <v>6.38</v>
      </c>
      <c r="H158" s="22"/>
      <c r="I158" s="22">
        <v>26.52</v>
      </c>
      <c r="J158" s="22"/>
      <c r="K158" s="11">
        <v>1.78</v>
      </c>
      <c r="L158" s="11">
        <v>4.5136831671813683E-2</v>
      </c>
      <c r="M158" s="11">
        <v>0.1434</v>
      </c>
      <c r="N158" s="18">
        <f t="shared" si="2"/>
        <v>37.008536831671812</v>
      </c>
      <c r="O158" s="19"/>
      <c r="P158" s="59"/>
    </row>
    <row r="159" spans="1:16" x14ac:dyDescent="0.25">
      <c r="A159" s="9">
        <v>156</v>
      </c>
      <c r="B159" s="1" t="s">
        <v>17</v>
      </c>
      <c r="C159" s="2">
        <v>26</v>
      </c>
      <c r="D159" s="6">
        <v>2</v>
      </c>
      <c r="E159" s="22">
        <v>2.14</v>
      </c>
      <c r="F159" s="22"/>
      <c r="G159" s="22">
        <v>6.38</v>
      </c>
      <c r="H159" s="22"/>
      <c r="I159" s="22">
        <v>26.52</v>
      </c>
      <c r="J159" s="22"/>
      <c r="K159" s="11">
        <v>2.16</v>
      </c>
      <c r="L159" s="11">
        <v>5.6516102672562969E-2</v>
      </c>
      <c r="M159" s="11">
        <v>0.1744</v>
      </c>
      <c r="N159" s="18">
        <f t="shared" si="2"/>
        <v>37.430916102672562</v>
      </c>
      <c r="O159" s="19"/>
      <c r="P159" s="59"/>
    </row>
    <row r="160" spans="1:16" x14ac:dyDescent="0.25">
      <c r="A160" s="9">
        <v>157</v>
      </c>
      <c r="B160" s="1" t="s">
        <v>17</v>
      </c>
      <c r="C160" s="3" t="s">
        <v>63</v>
      </c>
      <c r="D160" s="6">
        <v>4</v>
      </c>
      <c r="E160" s="22">
        <v>1.9</v>
      </c>
      <c r="F160" s="22"/>
      <c r="G160" s="22">
        <v>5.87</v>
      </c>
      <c r="H160" s="22"/>
      <c r="I160" s="20">
        <v>21.92</v>
      </c>
      <c r="J160" s="21"/>
      <c r="K160" s="11">
        <v>0.72</v>
      </c>
      <c r="L160" s="11">
        <v>2.6020185721648569E-2</v>
      </c>
      <c r="M160" s="11">
        <v>0.23810000000000001</v>
      </c>
      <c r="N160" s="18">
        <f t="shared" si="2"/>
        <v>30.674120185721648</v>
      </c>
      <c r="O160" s="19"/>
      <c r="P160" s="59" t="s">
        <v>81</v>
      </c>
    </row>
    <row r="161" spans="1:16" x14ac:dyDescent="0.25">
      <c r="A161" s="9">
        <v>158</v>
      </c>
      <c r="B161" s="1" t="s">
        <v>17</v>
      </c>
      <c r="C161" s="2">
        <v>56</v>
      </c>
      <c r="D161" s="6">
        <v>4</v>
      </c>
      <c r="E161" s="22">
        <v>1.9</v>
      </c>
      <c r="F161" s="22"/>
      <c r="G161" s="22">
        <v>5.87</v>
      </c>
      <c r="H161" s="22"/>
      <c r="I161" s="22">
        <v>21.92</v>
      </c>
      <c r="J161" s="22"/>
      <c r="K161" s="11">
        <v>0.86</v>
      </c>
      <c r="L161" s="11">
        <v>2.7700816857067902E-2</v>
      </c>
      <c r="M161" s="6"/>
      <c r="N161" s="18">
        <f t="shared" si="2"/>
        <v>30.577700816857067</v>
      </c>
      <c r="O161" s="19"/>
      <c r="P161" s="59"/>
    </row>
    <row r="162" spans="1:16" x14ac:dyDescent="0.25">
      <c r="A162" s="9">
        <v>159</v>
      </c>
      <c r="B162" s="1" t="s">
        <v>17</v>
      </c>
      <c r="C162" s="2">
        <v>58</v>
      </c>
      <c r="D162" s="6">
        <v>4</v>
      </c>
      <c r="E162" s="22">
        <v>1.9</v>
      </c>
      <c r="F162" s="22"/>
      <c r="G162" s="22">
        <v>5.87</v>
      </c>
      <c r="H162" s="22"/>
      <c r="I162" s="22">
        <v>21.92</v>
      </c>
      <c r="J162" s="22"/>
      <c r="K162" s="11">
        <v>0.87</v>
      </c>
      <c r="L162" s="11">
        <v>3.6159461456698891E-2</v>
      </c>
      <c r="M162" s="6"/>
      <c r="N162" s="18">
        <f t="shared" si="2"/>
        <v>30.596159461456701</v>
      </c>
      <c r="O162" s="19"/>
      <c r="P162" s="59"/>
    </row>
    <row r="163" spans="1:16" x14ac:dyDescent="0.25">
      <c r="A163" s="9">
        <v>160</v>
      </c>
      <c r="B163" s="1" t="s">
        <v>17</v>
      </c>
      <c r="C163" s="3" t="s">
        <v>64</v>
      </c>
      <c r="D163" s="6">
        <v>2</v>
      </c>
      <c r="E163" s="22">
        <v>2.14</v>
      </c>
      <c r="F163" s="22"/>
      <c r="G163" s="22">
        <v>6.38</v>
      </c>
      <c r="H163" s="22"/>
      <c r="I163" s="22">
        <v>26.52</v>
      </c>
      <c r="J163" s="22"/>
      <c r="K163" s="11">
        <v>1.8</v>
      </c>
      <c r="L163" s="11">
        <v>4.572942182538127E-2</v>
      </c>
      <c r="M163" s="11">
        <v>0.14549999999999999</v>
      </c>
      <c r="N163" s="18">
        <f t="shared" si="2"/>
        <v>37.031229421825373</v>
      </c>
      <c r="O163" s="19"/>
      <c r="P163" s="59"/>
    </row>
    <row r="164" spans="1:16" x14ac:dyDescent="0.25">
      <c r="A164" s="9">
        <v>161</v>
      </c>
      <c r="B164" s="1" t="s">
        <v>17</v>
      </c>
      <c r="C164" s="2">
        <v>8</v>
      </c>
      <c r="D164" s="6">
        <v>2</v>
      </c>
      <c r="E164" s="22">
        <v>2.14</v>
      </c>
      <c r="F164" s="22"/>
      <c r="G164" s="22">
        <v>6.38</v>
      </c>
      <c r="H164" s="22"/>
      <c r="I164" s="22">
        <v>26.52</v>
      </c>
      <c r="J164" s="22"/>
      <c r="K164" s="11">
        <v>1.82</v>
      </c>
      <c r="L164" s="11">
        <v>4.6898800780648141E-2</v>
      </c>
      <c r="M164" s="11">
        <v>0.14710000000000001</v>
      </c>
      <c r="N164" s="18">
        <f t="shared" si="2"/>
        <v>37.053998800780647</v>
      </c>
      <c r="O164" s="19"/>
      <c r="P164" s="59"/>
    </row>
    <row r="165" spans="1:16" x14ac:dyDescent="0.25">
      <c r="A165" s="9">
        <v>162</v>
      </c>
      <c r="B165" s="1" t="s">
        <v>18</v>
      </c>
      <c r="C165" s="2">
        <v>1</v>
      </c>
      <c r="D165" s="6">
        <v>4</v>
      </c>
      <c r="E165" s="22">
        <v>1.9</v>
      </c>
      <c r="F165" s="22"/>
      <c r="G165" s="22">
        <v>5.87</v>
      </c>
      <c r="H165" s="22"/>
      <c r="I165" s="22">
        <v>21.92</v>
      </c>
      <c r="J165" s="22"/>
      <c r="K165" s="11">
        <v>0.88</v>
      </c>
      <c r="L165" s="11">
        <v>3.1171139971139964E-2</v>
      </c>
      <c r="M165" s="11">
        <v>0.38919999999999999</v>
      </c>
      <c r="N165" s="18">
        <f t="shared" si="2"/>
        <v>30.990371139971138</v>
      </c>
      <c r="O165" s="19"/>
      <c r="P165" s="59"/>
    </row>
    <row r="166" spans="1:16" x14ac:dyDescent="0.25">
      <c r="A166" s="9">
        <v>163</v>
      </c>
      <c r="B166" s="1" t="s">
        <v>18</v>
      </c>
      <c r="C166" s="2">
        <v>5</v>
      </c>
      <c r="D166" s="6">
        <v>5</v>
      </c>
      <c r="E166" s="22">
        <v>1.64</v>
      </c>
      <c r="F166" s="22"/>
      <c r="G166" s="22">
        <v>5.87</v>
      </c>
      <c r="H166" s="22"/>
      <c r="I166" s="22">
        <v>18.11</v>
      </c>
      <c r="J166" s="22"/>
      <c r="K166" s="11">
        <v>1.74</v>
      </c>
      <c r="L166" s="11">
        <v>5.1570794226804127E-2</v>
      </c>
      <c r="M166" s="6"/>
      <c r="N166" s="18">
        <f t="shared" si="2"/>
        <v>27.411570794226801</v>
      </c>
      <c r="O166" s="19"/>
      <c r="P166" s="59"/>
    </row>
    <row r="167" spans="1:16" x14ac:dyDescent="0.25">
      <c r="A167" s="9">
        <v>164</v>
      </c>
      <c r="B167" s="1" t="s">
        <v>19</v>
      </c>
      <c r="C167" s="2">
        <v>14</v>
      </c>
      <c r="D167" s="6">
        <v>2</v>
      </c>
      <c r="E167" s="22">
        <v>2.14</v>
      </c>
      <c r="F167" s="22"/>
      <c r="G167" s="22">
        <v>6.38</v>
      </c>
      <c r="H167" s="22"/>
      <c r="I167" s="22">
        <v>26.52</v>
      </c>
      <c r="J167" s="22"/>
      <c r="K167" s="11">
        <v>1.83</v>
      </c>
      <c r="L167" s="11">
        <v>5.4440345417448105E-2</v>
      </c>
      <c r="M167" s="11">
        <v>0.14779999999999999</v>
      </c>
      <c r="N167" s="18">
        <f t="shared" si="2"/>
        <v>37.072240345417441</v>
      </c>
      <c r="O167" s="19"/>
      <c r="P167" s="59"/>
    </row>
    <row r="168" spans="1:16" x14ac:dyDescent="0.25">
      <c r="A168" s="9">
        <v>165</v>
      </c>
      <c r="B168" s="1" t="s">
        <v>19</v>
      </c>
      <c r="C168" s="2">
        <v>23</v>
      </c>
      <c r="D168" s="6">
        <v>2</v>
      </c>
      <c r="E168" s="22">
        <v>2.14</v>
      </c>
      <c r="F168" s="22"/>
      <c r="G168" s="22">
        <v>6.38</v>
      </c>
      <c r="H168" s="22"/>
      <c r="I168" s="22">
        <v>26.52</v>
      </c>
      <c r="J168" s="22"/>
      <c r="K168" s="11">
        <v>1.44</v>
      </c>
      <c r="L168" s="11">
        <v>4.0859698166949968E-2</v>
      </c>
      <c r="M168" s="11">
        <v>0.1162</v>
      </c>
      <c r="N168" s="18">
        <f t="shared" si="2"/>
        <v>36.637059698166944</v>
      </c>
      <c r="O168" s="19"/>
      <c r="P168" s="59"/>
    </row>
    <row r="169" spans="1:16" x14ac:dyDescent="0.25">
      <c r="A169" s="9">
        <v>166</v>
      </c>
      <c r="B169" s="1" t="s">
        <v>19</v>
      </c>
      <c r="C169" s="2">
        <v>24</v>
      </c>
      <c r="D169" s="6">
        <v>2</v>
      </c>
      <c r="E169" s="22">
        <v>2.14</v>
      </c>
      <c r="F169" s="22"/>
      <c r="G169" s="22">
        <v>6.38</v>
      </c>
      <c r="H169" s="22"/>
      <c r="I169" s="22">
        <v>26.52</v>
      </c>
      <c r="J169" s="22"/>
      <c r="K169" s="11">
        <v>1.1399999999999999</v>
      </c>
      <c r="L169" s="11">
        <v>3.6576898709652417E-2</v>
      </c>
      <c r="M169" s="11">
        <v>0.12859999999999999</v>
      </c>
      <c r="N169" s="18">
        <f t="shared" si="2"/>
        <v>36.345176898709653</v>
      </c>
      <c r="O169" s="19"/>
      <c r="P169" s="59"/>
    </row>
    <row r="170" spans="1:16" x14ac:dyDescent="0.25">
      <c r="A170" s="9">
        <v>167</v>
      </c>
      <c r="B170" s="1" t="s">
        <v>20</v>
      </c>
      <c r="C170" s="2">
        <v>1</v>
      </c>
      <c r="D170" s="6">
        <v>4</v>
      </c>
      <c r="E170" s="22">
        <v>1.9</v>
      </c>
      <c r="F170" s="22"/>
      <c r="G170" s="22">
        <v>5.87</v>
      </c>
      <c r="H170" s="22"/>
      <c r="I170" s="22">
        <v>21.92</v>
      </c>
      <c r="J170" s="22"/>
      <c r="K170" s="11">
        <v>0.84</v>
      </c>
      <c r="L170" s="11">
        <v>3.365200063373866E-2</v>
      </c>
      <c r="M170" s="6"/>
      <c r="N170" s="18">
        <f t="shared" si="2"/>
        <v>30.563652000633741</v>
      </c>
      <c r="O170" s="19"/>
      <c r="P170" s="59"/>
    </row>
    <row r="171" spans="1:16" x14ac:dyDescent="0.25">
      <c r="A171" s="9">
        <v>168</v>
      </c>
      <c r="B171" s="1" t="s">
        <v>20</v>
      </c>
      <c r="C171" s="2">
        <v>10</v>
      </c>
      <c r="D171" s="6">
        <v>4</v>
      </c>
      <c r="E171" s="22">
        <v>1.9</v>
      </c>
      <c r="F171" s="22"/>
      <c r="G171" s="22">
        <v>5.87</v>
      </c>
      <c r="H171" s="22"/>
      <c r="I171" s="22">
        <v>21.92</v>
      </c>
      <c r="J171" s="22"/>
      <c r="K171" s="11">
        <v>1.04</v>
      </c>
      <c r="L171" s="11">
        <v>1.9688977686342778E-2</v>
      </c>
      <c r="M171" s="11">
        <v>0.46079999999999999</v>
      </c>
      <c r="N171" s="18">
        <f t="shared" si="2"/>
        <v>31.210488977686342</v>
      </c>
      <c r="O171" s="19"/>
      <c r="P171" s="59"/>
    </row>
    <row r="172" spans="1:16" x14ac:dyDescent="0.25">
      <c r="A172" s="9">
        <v>169</v>
      </c>
      <c r="B172" s="1" t="s">
        <v>20</v>
      </c>
      <c r="C172" s="2">
        <v>11</v>
      </c>
      <c r="D172" s="6">
        <v>4</v>
      </c>
      <c r="E172" s="22">
        <v>1.9</v>
      </c>
      <c r="F172" s="22"/>
      <c r="G172" s="22">
        <v>5.87</v>
      </c>
      <c r="H172" s="22"/>
      <c r="I172" s="22">
        <v>21.92</v>
      </c>
      <c r="J172" s="22"/>
      <c r="K172" s="11">
        <v>0.82</v>
      </c>
      <c r="L172" s="11">
        <v>3.5165589885869222E-2</v>
      </c>
      <c r="M172" s="6"/>
      <c r="N172" s="18">
        <f t="shared" si="2"/>
        <v>30.545165589885872</v>
      </c>
      <c r="O172" s="19"/>
      <c r="P172" s="59"/>
    </row>
    <row r="173" spans="1:16" x14ac:dyDescent="0.25">
      <c r="A173" s="9">
        <v>170</v>
      </c>
      <c r="B173" s="1" t="s">
        <v>20</v>
      </c>
      <c r="C173" s="2">
        <v>12</v>
      </c>
      <c r="D173" s="6">
        <v>4</v>
      </c>
      <c r="E173" s="22">
        <v>1.9</v>
      </c>
      <c r="F173" s="22"/>
      <c r="G173" s="22">
        <v>5.87</v>
      </c>
      <c r="H173" s="22"/>
      <c r="I173" s="22">
        <v>21.92</v>
      </c>
      <c r="J173" s="22"/>
      <c r="K173" s="11">
        <v>1.1100000000000001</v>
      </c>
      <c r="L173" s="11">
        <v>1.6038312998366794E-2</v>
      </c>
      <c r="M173" s="11">
        <v>0.49320000000000003</v>
      </c>
      <c r="N173" s="18">
        <f t="shared" si="2"/>
        <v>31.309238312998371</v>
      </c>
      <c r="O173" s="19"/>
      <c r="P173" s="59"/>
    </row>
    <row r="174" spans="1:16" x14ac:dyDescent="0.25">
      <c r="A174" s="9">
        <v>171</v>
      </c>
      <c r="B174" s="1" t="s">
        <v>20</v>
      </c>
      <c r="C174" s="2">
        <v>13</v>
      </c>
      <c r="D174" s="6">
        <v>4</v>
      </c>
      <c r="E174" s="22">
        <v>1.9</v>
      </c>
      <c r="F174" s="22"/>
      <c r="G174" s="22">
        <v>5.87</v>
      </c>
      <c r="H174" s="22"/>
      <c r="I174" s="22">
        <v>21.92</v>
      </c>
      <c r="J174" s="22"/>
      <c r="K174" s="11">
        <v>0.45</v>
      </c>
      <c r="L174" s="11">
        <v>2.8407342541604551E-2</v>
      </c>
      <c r="M174" s="6"/>
      <c r="N174" s="18">
        <f t="shared" si="2"/>
        <v>30.168407342541606</v>
      </c>
      <c r="O174" s="19"/>
      <c r="P174" s="59"/>
    </row>
    <row r="175" spans="1:16" x14ac:dyDescent="0.25">
      <c r="A175" s="9">
        <v>172</v>
      </c>
      <c r="B175" s="1" t="s">
        <v>20</v>
      </c>
      <c r="C175" s="2">
        <v>14</v>
      </c>
      <c r="D175" s="6">
        <v>4</v>
      </c>
      <c r="E175" s="22">
        <v>1.9</v>
      </c>
      <c r="F175" s="22"/>
      <c r="G175" s="22">
        <v>5.87</v>
      </c>
      <c r="H175" s="22"/>
      <c r="I175" s="22">
        <v>21.92</v>
      </c>
      <c r="J175" s="22"/>
      <c r="K175" s="11">
        <v>0.78</v>
      </c>
      <c r="L175" s="11">
        <v>2.0581273508866203E-2</v>
      </c>
      <c r="M175" s="11">
        <v>0.34589999999999999</v>
      </c>
      <c r="N175" s="18">
        <f t="shared" si="2"/>
        <v>30.83648127350887</v>
      </c>
      <c r="O175" s="19"/>
      <c r="P175" s="59"/>
    </row>
    <row r="176" spans="1:16" x14ac:dyDescent="0.25">
      <c r="A176" s="9">
        <v>173</v>
      </c>
      <c r="B176" s="1" t="s">
        <v>20</v>
      </c>
      <c r="C176" s="2">
        <v>15</v>
      </c>
      <c r="D176" s="6">
        <v>4</v>
      </c>
      <c r="E176" s="22">
        <v>1.9</v>
      </c>
      <c r="F176" s="22"/>
      <c r="G176" s="22">
        <v>5.87</v>
      </c>
      <c r="H176" s="22"/>
      <c r="I176" s="22">
        <v>21.92</v>
      </c>
      <c r="J176" s="22"/>
      <c r="K176" s="11">
        <v>0.51</v>
      </c>
      <c r="L176" s="11">
        <v>3.8388040620481137E-2</v>
      </c>
      <c r="M176" s="6"/>
      <c r="N176" s="18">
        <f t="shared" si="2"/>
        <v>30.238388040620485</v>
      </c>
      <c r="O176" s="19"/>
      <c r="P176" s="59"/>
    </row>
    <row r="177" spans="1:16" x14ac:dyDescent="0.25">
      <c r="A177" s="9">
        <v>174</v>
      </c>
      <c r="B177" s="1" t="s">
        <v>20</v>
      </c>
      <c r="C177" s="2">
        <v>16</v>
      </c>
      <c r="D177" s="6">
        <v>4</v>
      </c>
      <c r="E177" s="22">
        <v>1.9</v>
      </c>
      <c r="F177" s="22"/>
      <c r="G177" s="22">
        <v>5.87</v>
      </c>
      <c r="H177" s="22"/>
      <c r="I177" s="20">
        <v>21.92</v>
      </c>
      <c r="J177" s="21"/>
      <c r="K177" s="11">
        <v>0.78</v>
      </c>
      <c r="L177" s="11">
        <v>2.0884963412457613E-2</v>
      </c>
      <c r="M177" s="11">
        <v>0.34449999999999997</v>
      </c>
      <c r="N177" s="18">
        <f t="shared" si="2"/>
        <v>30.835384963412459</v>
      </c>
      <c r="O177" s="19"/>
      <c r="P177" s="59" t="s">
        <v>81</v>
      </c>
    </row>
    <row r="178" spans="1:16" x14ac:dyDescent="0.25">
      <c r="A178" s="9">
        <v>175</v>
      </c>
      <c r="B178" s="1" t="s">
        <v>20</v>
      </c>
      <c r="C178" s="2">
        <v>17</v>
      </c>
      <c r="D178" s="6">
        <v>4</v>
      </c>
      <c r="E178" s="22">
        <v>1.9</v>
      </c>
      <c r="F178" s="22"/>
      <c r="G178" s="22">
        <v>5.87</v>
      </c>
      <c r="H178" s="22"/>
      <c r="I178" s="22">
        <v>21.92</v>
      </c>
      <c r="J178" s="22"/>
      <c r="K178" s="11">
        <v>0.51</v>
      </c>
      <c r="L178" s="11">
        <v>3.6336946780509721E-2</v>
      </c>
      <c r="M178" s="6"/>
      <c r="N178" s="18">
        <f t="shared" si="2"/>
        <v>30.236336946780511</v>
      </c>
      <c r="O178" s="19"/>
      <c r="P178" s="59"/>
    </row>
    <row r="179" spans="1:16" x14ac:dyDescent="0.25">
      <c r="A179" s="9">
        <v>176</v>
      </c>
      <c r="B179" s="1" t="s">
        <v>20</v>
      </c>
      <c r="C179" s="2">
        <v>18</v>
      </c>
      <c r="D179" s="6">
        <v>4</v>
      </c>
      <c r="E179" s="22">
        <v>1.9</v>
      </c>
      <c r="F179" s="22"/>
      <c r="G179" s="22">
        <v>5.87</v>
      </c>
      <c r="H179" s="22"/>
      <c r="I179" s="22">
        <v>21.92</v>
      </c>
      <c r="J179" s="22"/>
      <c r="K179" s="11">
        <v>0.79</v>
      </c>
      <c r="L179" s="11">
        <v>2.4345622119815665E-2</v>
      </c>
      <c r="M179" s="11">
        <v>0.3523</v>
      </c>
      <c r="N179" s="18">
        <f t="shared" si="2"/>
        <v>30.856645622119817</v>
      </c>
      <c r="O179" s="19"/>
      <c r="P179" s="59"/>
    </row>
    <row r="180" spans="1:16" x14ac:dyDescent="0.25">
      <c r="A180" s="9">
        <v>177</v>
      </c>
      <c r="B180" s="1" t="s">
        <v>20</v>
      </c>
      <c r="C180" s="2">
        <v>20</v>
      </c>
      <c r="D180" s="6">
        <v>4</v>
      </c>
      <c r="E180" s="22">
        <v>1.9</v>
      </c>
      <c r="F180" s="22"/>
      <c r="G180" s="22">
        <v>5.87</v>
      </c>
      <c r="H180" s="22"/>
      <c r="I180" s="22">
        <v>21.92</v>
      </c>
      <c r="J180" s="22"/>
      <c r="K180" s="11">
        <v>0.78</v>
      </c>
      <c r="L180" s="11">
        <v>2.4972163865546217E-2</v>
      </c>
      <c r="M180" s="11">
        <v>0.34699999999999998</v>
      </c>
      <c r="N180" s="18">
        <f t="shared" si="2"/>
        <v>30.841972163865549</v>
      </c>
      <c r="O180" s="19"/>
      <c r="P180" s="59"/>
    </row>
    <row r="181" spans="1:16" x14ac:dyDescent="0.25">
      <c r="A181" s="9">
        <v>178</v>
      </c>
      <c r="B181" s="1" t="s">
        <v>20</v>
      </c>
      <c r="C181" s="2">
        <v>21</v>
      </c>
      <c r="D181" s="6">
        <v>4</v>
      </c>
      <c r="E181" s="22">
        <v>1.9</v>
      </c>
      <c r="F181" s="22"/>
      <c r="G181" s="22">
        <v>5.87</v>
      </c>
      <c r="H181" s="22"/>
      <c r="I181" s="22">
        <v>21.92</v>
      </c>
      <c r="J181" s="22"/>
      <c r="K181" s="11">
        <v>0.79</v>
      </c>
      <c r="L181" s="11">
        <v>3.5850581952015938E-2</v>
      </c>
      <c r="M181" s="6"/>
      <c r="N181" s="18">
        <f t="shared" si="2"/>
        <v>30.515850581952016</v>
      </c>
      <c r="O181" s="19"/>
      <c r="P181" s="59"/>
    </row>
    <row r="182" spans="1:16" x14ac:dyDescent="0.25">
      <c r="A182" s="9">
        <v>179</v>
      </c>
      <c r="B182" s="1" t="s">
        <v>20</v>
      </c>
      <c r="C182" s="2">
        <v>22</v>
      </c>
      <c r="D182" s="6">
        <v>4</v>
      </c>
      <c r="E182" s="22">
        <v>1.9</v>
      </c>
      <c r="F182" s="22"/>
      <c r="G182" s="22">
        <v>5.87</v>
      </c>
      <c r="H182" s="22"/>
      <c r="I182" s="22">
        <v>21.92</v>
      </c>
      <c r="J182" s="22"/>
      <c r="K182" s="11">
        <v>0.78</v>
      </c>
      <c r="L182" s="11">
        <v>2.1734447368421051E-2</v>
      </c>
      <c r="M182" s="11">
        <v>0.34660000000000002</v>
      </c>
      <c r="N182" s="18">
        <f t="shared" si="2"/>
        <v>30.838334447368421</v>
      </c>
      <c r="O182" s="19"/>
      <c r="P182" s="59"/>
    </row>
    <row r="183" spans="1:16" x14ac:dyDescent="0.25">
      <c r="A183" s="9">
        <v>180</v>
      </c>
      <c r="B183" s="1" t="s">
        <v>20</v>
      </c>
      <c r="C183" s="2">
        <v>23</v>
      </c>
      <c r="D183" s="6">
        <v>4</v>
      </c>
      <c r="E183" s="22">
        <v>1.9</v>
      </c>
      <c r="F183" s="22"/>
      <c r="G183" s="22">
        <v>5.87</v>
      </c>
      <c r="H183" s="22"/>
      <c r="I183" s="22">
        <v>21.92</v>
      </c>
      <c r="J183" s="22"/>
      <c r="K183" s="11">
        <v>0.85</v>
      </c>
      <c r="L183" s="11">
        <v>3.7055965664163533E-2</v>
      </c>
      <c r="M183" s="6"/>
      <c r="N183" s="18">
        <f t="shared" si="2"/>
        <v>30.577055965664165</v>
      </c>
      <c r="O183" s="19"/>
      <c r="P183" s="59"/>
    </row>
    <row r="184" spans="1:16" x14ac:dyDescent="0.25">
      <c r="A184" s="9">
        <v>181</v>
      </c>
      <c r="B184" s="1" t="s">
        <v>20</v>
      </c>
      <c r="C184" s="2">
        <v>24</v>
      </c>
      <c r="D184" s="6">
        <v>4</v>
      </c>
      <c r="E184" s="22">
        <v>1.9</v>
      </c>
      <c r="F184" s="22"/>
      <c r="G184" s="22">
        <v>5.87</v>
      </c>
      <c r="H184" s="22"/>
      <c r="I184" s="22">
        <v>21.92</v>
      </c>
      <c r="J184" s="22"/>
      <c r="K184" s="11">
        <v>0.79</v>
      </c>
      <c r="L184" s="11">
        <v>2.4313338533541343E-2</v>
      </c>
      <c r="M184" s="11">
        <v>0.34989999999999999</v>
      </c>
      <c r="N184" s="18">
        <f t="shared" si="2"/>
        <v>30.854213338533544</v>
      </c>
      <c r="O184" s="19"/>
      <c r="P184" s="59"/>
    </row>
    <row r="185" spans="1:16" x14ac:dyDescent="0.25">
      <c r="A185" s="9">
        <v>182</v>
      </c>
      <c r="B185" s="1" t="s">
        <v>20</v>
      </c>
      <c r="C185" s="2">
        <v>3</v>
      </c>
      <c r="D185" s="6">
        <v>4</v>
      </c>
      <c r="E185" s="22">
        <v>1.9</v>
      </c>
      <c r="F185" s="22"/>
      <c r="G185" s="22">
        <v>5.87</v>
      </c>
      <c r="H185" s="22"/>
      <c r="I185" s="22">
        <v>21.92</v>
      </c>
      <c r="J185" s="22"/>
      <c r="K185" s="11">
        <v>0.76</v>
      </c>
      <c r="L185" s="11">
        <v>3.5191687381416266E-2</v>
      </c>
      <c r="M185" s="6"/>
      <c r="N185" s="18">
        <f t="shared" si="2"/>
        <v>30.48519168738142</v>
      </c>
      <c r="O185" s="19"/>
      <c r="P185" s="59"/>
    </row>
    <row r="186" spans="1:16" x14ac:dyDescent="0.25">
      <c r="A186" s="9">
        <v>183</v>
      </c>
      <c r="B186" s="1" t="s">
        <v>20</v>
      </c>
      <c r="C186" s="2">
        <v>33</v>
      </c>
      <c r="D186" s="6">
        <v>4</v>
      </c>
      <c r="E186" s="22">
        <v>1.9</v>
      </c>
      <c r="F186" s="22"/>
      <c r="G186" s="22">
        <v>5.87</v>
      </c>
      <c r="H186" s="22"/>
      <c r="I186" s="20">
        <v>21.92</v>
      </c>
      <c r="J186" s="21"/>
      <c r="K186" s="11">
        <v>0.79</v>
      </c>
      <c r="L186" s="11">
        <v>2.9957242517073716E-2</v>
      </c>
      <c r="M186" s="6"/>
      <c r="N186" s="18">
        <f t="shared" si="2"/>
        <v>30.509957242517075</v>
      </c>
      <c r="O186" s="19"/>
      <c r="P186" s="59" t="s">
        <v>81</v>
      </c>
    </row>
    <row r="187" spans="1:16" x14ac:dyDescent="0.25">
      <c r="A187" s="9">
        <v>184</v>
      </c>
      <c r="B187" s="1" t="s">
        <v>20</v>
      </c>
      <c r="C187" s="2">
        <v>35</v>
      </c>
      <c r="D187" s="6">
        <v>4</v>
      </c>
      <c r="E187" s="22">
        <v>1.9</v>
      </c>
      <c r="F187" s="22"/>
      <c r="G187" s="22">
        <v>5.87</v>
      </c>
      <c r="H187" s="22"/>
      <c r="I187" s="22">
        <v>21.92</v>
      </c>
      <c r="J187" s="22"/>
      <c r="K187" s="11">
        <v>0.88</v>
      </c>
      <c r="L187" s="11">
        <v>3.8241998648257211E-2</v>
      </c>
      <c r="M187" s="6"/>
      <c r="N187" s="18">
        <f t="shared" si="2"/>
        <v>30.608241998648257</v>
      </c>
      <c r="O187" s="19"/>
      <c r="P187" s="59"/>
    </row>
    <row r="188" spans="1:16" x14ac:dyDescent="0.25">
      <c r="A188" s="9">
        <v>185</v>
      </c>
      <c r="B188" s="1" t="s">
        <v>20</v>
      </c>
      <c r="C188" s="2">
        <v>37</v>
      </c>
      <c r="D188" s="6">
        <v>4</v>
      </c>
      <c r="E188" s="22">
        <v>1.9</v>
      </c>
      <c r="F188" s="22"/>
      <c r="G188" s="22">
        <v>5.87</v>
      </c>
      <c r="H188" s="22"/>
      <c r="I188" s="22">
        <v>21.92</v>
      </c>
      <c r="J188" s="22"/>
      <c r="K188" s="11">
        <v>0.87</v>
      </c>
      <c r="L188" s="11">
        <v>3.7574006670768434E-2</v>
      </c>
      <c r="M188" s="6"/>
      <c r="N188" s="18">
        <f t="shared" si="2"/>
        <v>30.597574006670772</v>
      </c>
      <c r="O188" s="19"/>
      <c r="P188" s="59"/>
    </row>
    <row r="189" spans="1:16" x14ac:dyDescent="0.25">
      <c r="A189" s="9">
        <v>186</v>
      </c>
      <c r="B189" s="1" t="s">
        <v>20</v>
      </c>
      <c r="C189" s="2">
        <v>39</v>
      </c>
      <c r="D189" s="6">
        <v>4</v>
      </c>
      <c r="E189" s="22">
        <v>1.9</v>
      </c>
      <c r="F189" s="22"/>
      <c r="G189" s="22">
        <v>5.87</v>
      </c>
      <c r="H189" s="22"/>
      <c r="I189" s="22">
        <v>21.92</v>
      </c>
      <c r="J189" s="22"/>
      <c r="K189" s="11">
        <v>0.8</v>
      </c>
      <c r="L189" s="11">
        <v>3.6749861122661119E-2</v>
      </c>
      <c r="M189" s="6"/>
      <c r="N189" s="18">
        <f t="shared" si="2"/>
        <v>30.526749861122664</v>
      </c>
      <c r="O189" s="19"/>
      <c r="P189" s="59"/>
    </row>
    <row r="190" spans="1:16" x14ac:dyDescent="0.25">
      <c r="A190" s="9">
        <v>187</v>
      </c>
      <c r="B190" s="1" t="s">
        <v>20</v>
      </c>
      <c r="C190" s="2">
        <v>4</v>
      </c>
      <c r="D190" s="6">
        <v>2</v>
      </c>
      <c r="E190" s="22">
        <v>2.14</v>
      </c>
      <c r="F190" s="22"/>
      <c r="G190" s="22">
        <v>6.38</v>
      </c>
      <c r="H190" s="22"/>
      <c r="I190" s="22">
        <v>26.52</v>
      </c>
      <c r="J190" s="22"/>
      <c r="K190" s="11">
        <v>2.72</v>
      </c>
      <c r="L190" s="11">
        <v>3.3016346363834895E-2</v>
      </c>
      <c r="M190" s="11">
        <v>0.29380000000000001</v>
      </c>
      <c r="N190" s="18">
        <f t="shared" si="2"/>
        <v>38.086816346363833</v>
      </c>
      <c r="O190" s="19"/>
      <c r="P190" s="59"/>
    </row>
    <row r="191" spans="1:16" x14ac:dyDescent="0.25">
      <c r="A191" s="9">
        <v>188</v>
      </c>
      <c r="B191" s="1" t="s">
        <v>20</v>
      </c>
      <c r="C191" s="2">
        <v>41</v>
      </c>
      <c r="D191" s="6">
        <v>4</v>
      </c>
      <c r="E191" s="22">
        <v>1.9</v>
      </c>
      <c r="F191" s="22"/>
      <c r="G191" s="22">
        <v>5.87</v>
      </c>
      <c r="H191" s="22"/>
      <c r="I191" s="22">
        <v>21.92</v>
      </c>
      <c r="J191" s="22"/>
      <c r="K191" s="11">
        <v>0.77</v>
      </c>
      <c r="L191" s="11">
        <v>2.9952844473007709E-2</v>
      </c>
      <c r="M191" s="6"/>
      <c r="N191" s="18">
        <f t="shared" si="2"/>
        <v>30.489952844473009</v>
      </c>
      <c r="O191" s="19"/>
      <c r="P191" s="59"/>
    </row>
    <row r="192" spans="1:16" x14ac:dyDescent="0.25">
      <c r="A192" s="9">
        <v>189</v>
      </c>
      <c r="B192" s="1" t="s">
        <v>20</v>
      </c>
      <c r="C192" s="2">
        <v>43</v>
      </c>
      <c r="D192" s="6">
        <v>4</v>
      </c>
      <c r="E192" s="22">
        <v>1.9</v>
      </c>
      <c r="F192" s="22"/>
      <c r="G192" s="22">
        <v>5.87</v>
      </c>
      <c r="H192" s="22"/>
      <c r="I192" s="22">
        <v>21.92</v>
      </c>
      <c r="J192" s="22"/>
      <c r="K192" s="11">
        <v>0.88</v>
      </c>
      <c r="L192" s="11">
        <v>3.7827627841856122E-2</v>
      </c>
      <c r="M192" s="6"/>
      <c r="N192" s="18">
        <f t="shared" si="2"/>
        <v>30.607827627841857</v>
      </c>
      <c r="O192" s="19"/>
      <c r="P192" s="59"/>
    </row>
    <row r="193" spans="1:16" x14ac:dyDescent="0.25">
      <c r="A193" s="9">
        <v>190</v>
      </c>
      <c r="B193" s="1" t="s">
        <v>20</v>
      </c>
      <c r="C193" s="2">
        <v>45</v>
      </c>
      <c r="D193" s="6">
        <v>4</v>
      </c>
      <c r="E193" s="22">
        <v>1.9</v>
      </c>
      <c r="F193" s="22"/>
      <c r="G193" s="22">
        <v>5.87</v>
      </c>
      <c r="H193" s="22"/>
      <c r="I193" s="22">
        <v>21.92</v>
      </c>
      <c r="J193" s="22"/>
      <c r="K193" s="11">
        <v>0.88</v>
      </c>
      <c r="L193" s="11">
        <v>3.79741678910765E-2</v>
      </c>
      <c r="M193" s="6"/>
      <c r="N193" s="18">
        <f t="shared" si="2"/>
        <v>30.607974167891076</v>
      </c>
      <c r="O193" s="19"/>
      <c r="P193" s="59"/>
    </row>
    <row r="194" spans="1:16" x14ac:dyDescent="0.25">
      <c r="A194" s="9">
        <v>191</v>
      </c>
      <c r="B194" s="1" t="s">
        <v>20</v>
      </c>
      <c r="C194" s="2">
        <v>47</v>
      </c>
      <c r="D194" s="6">
        <v>4</v>
      </c>
      <c r="E194" s="22">
        <v>1.9</v>
      </c>
      <c r="F194" s="22"/>
      <c r="G194" s="22">
        <v>5.87</v>
      </c>
      <c r="H194" s="22"/>
      <c r="I194" s="22">
        <v>21.92</v>
      </c>
      <c r="J194" s="22"/>
      <c r="K194" s="11">
        <v>0.8</v>
      </c>
      <c r="L194" s="11">
        <v>3.6606529719553728E-2</v>
      </c>
      <c r="M194" s="6"/>
      <c r="N194" s="18">
        <f t="shared" si="2"/>
        <v>30.526606529719555</v>
      </c>
      <c r="O194" s="19"/>
      <c r="P194" s="59"/>
    </row>
    <row r="195" spans="1:16" x14ac:dyDescent="0.25">
      <c r="A195" s="9">
        <v>192</v>
      </c>
      <c r="B195" s="1" t="s">
        <v>21</v>
      </c>
      <c r="C195" s="2">
        <v>5</v>
      </c>
      <c r="D195" s="6">
        <v>4</v>
      </c>
      <c r="E195" s="22">
        <v>1.9</v>
      </c>
      <c r="F195" s="22"/>
      <c r="G195" s="22">
        <v>5.87</v>
      </c>
      <c r="H195" s="22"/>
      <c r="I195" s="22">
        <v>21.92</v>
      </c>
      <c r="J195" s="22"/>
      <c r="K195" s="11">
        <v>0.86</v>
      </c>
      <c r="L195" s="11">
        <v>3.1042601739130437E-2</v>
      </c>
      <c r="M195" s="6"/>
      <c r="N195" s="18">
        <f t="shared" si="2"/>
        <v>30.581042601739131</v>
      </c>
      <c r="O195" s="19"/>
      <c r="P195" s="59"/>
    </row>
    <row r="196" spans="1:16" x14ac:dyDescent="0.25">
      <c r="A196" s="9">
        <v>193</v>
      </c>
      <c r="B196" s="1" t="s">
        <v>20</v>
      </c>
      <c r="C196" s="2">
        <v>51</v>
      </c>
      <c r="D196" s="6">
        <v>4</v>
      </c>
      <c r="E196" s="22">
        <v>1.9</v>
      </c>
      <c r="F196" s="22"/>
      <c r="G196" s="22">
        <v>5.87</v>
      </c>
      <c r="H196" s="22"/>
      <c r="I196" s="22">
        <v>21.92</v>
      </c>
      <c r="J196" s="22"/>
      <c r="K196" s="11">
        <v>0.8</v>
      </c>
      <c r="L196" s="11">
        <v>3.533591989289301E-2</v>
      </c>
      <c r="M196" s="6"/>
      <c r="N196" s="18">
        <f t="shared" si="2"/>
        <v>30.525335919892896</v>
      </c>
      <c r="O196" s="19"/>
      <c r="P196" s="59"/>
    </row>
    <row r="197" spans="1:16" x14ac:dyDescent="0.25">
      <c r="A197" s="9">
        <v>194</v>
      </c>
      <c r="B197" s="1" t="s">
        <v>20</v>
      </c>
      <c r="C197" s="2">
        <v>6</v>
      </c>
      <c r="D197" s="6">
        <v>4</v>
      </c>
      <c r="E197" s="22">
        <v>1.9</v>
      </c>
      <c r="F197" s="22"/>
      <c r="G197" s="22">
        <v>5.87</v>
      </c>
      <c r="H197" s="22"/>
      <c r="I197" s="22">
        <v>21.92</v>
      </c>
      <c r="J197" s="22"/>
      <c r="K197" s="11">
        <v>1.1499999999999999</v>
      </c>
      <c r="L197" s="11">
        <v>3.9326213348226759E-2</v>
      </c>
      <c r="M197" s="6"/>
      <c r="N197" s="18">
        <f t="shared" ref="N197:N260" si="3">E197+G197+I197+K197+L197+M197</f>
        <v>30.879326213348225</v>
      </c>
      <c r="O197" s="19"/>
      <c r="P197" s="59"/>
    </row>
    <row r="198" spans="1:16" x14ac:dyDescent="0.25">
      <c r="A198" s="9">
        <v>195</v>
      </c>
      <c r="B198" s="1" t="s">
        <v>20</v>
      </c>
      <c r="C198" s="2">
        <v>61</v>
      </c>
      <c r="D198" s="6">
        <v>2</v>
      </c>
      <c r="E198" s="22">
        <v>2.14</v>
      </c>
      <c r="F198" s="22"/>
      <c r="G198" s="22">
        <v>6.38</v>
      </c>
      <c r="H198" s="22"/>
      <c r="I198" s="22">
        <v>26.52</v>
      </c>
      <c r="J198" s="22"/>
      <c r="K198" s="11">
        <v>2.67</v>
      </c>
      <c r="L198" s="11">
        <v>3.7171097503655735E-2</v>
      </c>
      <c r="M198" s="11">
        <v>0.21540000000000001</v>
      </c>
      <c r="N198" s="18">
        <f t="shared" si="3"/>
        <v>37.962571097503663</v>
      </c>
      <c r="O198" s="19"/>
      <c r="P198" s="59"/>
    </row>
    <row r="199" spans="1:16" x14ac:dyDescent="0.25">
      <c r="A199" s="9">
        <v>196</v>
      </c>
      <c r="B199" s="1" t="s">
        <v>20</v>
      </c>
      <c r="C199" s="2">
        <v>63</v>
      </c>
      <c r="D199" s="6">
        <v>2</v>
      </c>
      <c r="E199" s="22">
        <v>2.14</v>
      </c>
      <c r="F199" s="22"/>
      <c r="G199" s="22">
        <v>6.38</v>
      </c>
      <c r="H199" s="22"/>
      <c r="I199" s="22">
        <v>26.52</v>
      </c>
      <c r="J199" s="22"/>
      <c r="K199" s="11">
        <v>1.71</v>
      </c>
      <c r="L199" s="11">
        <v>3.957755438246293E-2</v>
      </c>
      <c r="M199" s="11">
        <v>0.13769999999999999</v>
      </c>
      <c r="N199" s="18">
        <f t="shared" si="3"/>
        <v>36.927277554382464</v>
      </c>
      <c r="O199" s="19"/>
      <c r="P199" s="59"/>
    </row>
    <row r="200" spans="1:16" x14ac:dyDescent="0.25">
      <c r="A200" s="9">
        <v>197</v>
      </c>
      <c r="B200" s="1" t="s">
        <v>20</v>
      </c>
      <c r="C200" s="2">
        <v>7</v>
      </c>
      <c r="D200" s="6">
        <v>4</v>
      </c>
      <c r="E200" s="22">
        <v>1.9</v>
      </c>
      <c r="F200" s="22"/>
      <c r="G200" s="22">
        <v>5.87</v>
      </c>
      <c r="H200" s="22"/>
      <c r="I200" s="22">
        <v>21.92</v>
      </c>
      <c r="J200" s="22"/>
      <c r="K200" s="11">
        <v>0.86</v>
      </c>
      <c r="L200" s="11">
        <v>3.5948899734354722E-2</v>
      </c>
      <c r="M200" s="6"/>
      <c r="N200" s="18">
        <f t="shared" si="3"/>
        <v>30.585948899734355</v>
      </c>
      <c r="O200" s="19"/>
      <c r="P200" s="59"/>
    </row>
    <row r="201" spans="1:16" x14ac:dyDescent="0.25">
      <c r="A201" s="9">
        <v>198</v>
      </c>
      <c r="B201" s="1" t="s">
        <v>22</v>
      </c>
      <c r="C201" s="2">
        <v>1</v>
      </c>
      <c r="D201" s="6">
        <v>4</v>
      </c>
      <c r="E201" s="22">
        <v>1.9</v>
      </c>
      <c r="F201" s="22"/>
      <c r="G201" s="22">
        <v>5.87</v>
      </c>
      <c r="H201" s="22"/>
      <c r="I201" s="22">
        <v>21.92</v>
      </c>
      <c r="J201" s="22"/>
      <c r="K201" s="11">
        <v>0.95</v>
      </c>
      <c r="L201" s="11">
        <v>3.5188581623550402E-2</v>
      </c>
      <c r="M201" s="11">
        <v>0.42030000000000001</v>
      </c>
      <c r="N201" s="18">
        <f t="shared" si="3"/>
        <v>31.095488581623552</v>
      </c>
      <c r="O201" s="19"/>
      <c r="P201" s="59"/>
    </row>
    <row r="202" spans="1:16" x14ac:dyDescent="0.25">
      <c r="A202" s="9">
        <v>199</v>
      </c>
      <c r="B202" s="1" t="s">
        <v>22</v>
      </c>
      <c r="C202" s="2">
        <v>35</v>
      </c>
      <c r="D202" s="6">
        <v>4</v>
      </c>
      <c r="E202" s="22">
        <v>1.9</v>
      </c>
      <c r="F202" s="22"/>
      <c r="G202" s="22">
        <v>5.87</v>
      </c>
      <c r="H202" s="22"/>
      <c r="I202" s="22">
        <v>21.92</v>
      </c>
      <c r="J202" s="22"/>
      <c r="K202" s="11">
        <v>0.78</v>
      </c>
      <c r="L202" s="11">
        <v>2.1293157433380085E-2</v>
      </c>
      <c r="M202" s="11">
        <v>0.3453</v>
      </c>
      <c r="N202" s="18">
        <f t="shared" si="3"/>
        <v>30.836593157433384</v>
      </c>
      <c r="O202" s="19"/>
      <c r="P202" s="59"/>
    </row>
    <row r="203" spans="1:16" x14ac:dyDescent="0.25">
      <c r="A203" s="9">
        <v>200</v>
      </c>
      <c r="B203" s="1" t="s">
        <v>22</v>
      </c>
      <c r="C203" s="2">
        <v>36</v>
      </c>
      <c r="D203" s="6">
        <v>4</v>
      </c>
      <c r="E203" s="22">
        <v>1.9</v>
      </c>
      <c r="F203" s="22"/>
      <c r="G203" s="22">
        <v>5.87</v>
      </c>
      <c r="H203" s="22"/>
      <c r="I203" s="22">
        <v>21.92</v>
      </c>
      <c r="J203" s="22"/>
      <c r="K203" s="11">
        <v>0.8</v>
      </c>
      <c r="L203" s="11">
        <v>2.5189068165337201E-2</v>
      </c>
      <c r="M203" s="11">
        <v>0.35560000000000003</v>
      </c>
      <c r="N203" s="18">
        <f t="shared" si="3"/>
        <v>30.870789068165337</v>
      </c>
      <c r="O203" s="19"/>
      <c r="P203" s="59"/>
    </row>
    <row r="204" spans="1:16" x14ac:dyDescent="0.25">
      <c r="A204" s="9">
        <v>201</v>
      </c>
      <c r="B204" s="1" t="s">
        <v>22</v>
      </c>
      <c r="C204" s="2">
        <v>37</v>
      </c>
      <c r="D204" s="6">
        <v>4</v>
      </c>
      <c r="E204" s="22">
        <v>1.9</v>
      </c>
      <c r="F204" s="22"/>
      <c r="G204" s="22">
        <v>5.87</v>
      </c>
      <c r="H204" s="22"/>
      <c r="I204" s="22">
        <v>21.92</v>
      </c>
      <c r="J204" s="22"/>
      <c r="K204" s="11">
        <v>0.79</v>
      </c>
      <c r="L204" s="11">
        <v>2.1849324770642199E-2</v>
      </c>
      <c r="M204" s="11">
        <v>0.34949999999999998</v>
      </c>
      <c r="N204" s="18">
        <f t="shared" si="3"/>
        <v>30.851349324770641</v>
      </c>
      <c r="O204" s="19"/>
      <c r="P204" s="59"/>
    </row>
    <row r="205" spans="1:16" x14ac:dyDescent="0.25">
      <c r="A205" s="9">
        <v>202</v>
      </c>
      <c r="B205" s="1" t="s">
        <v>22</v>
      </c>
      <c r="C205" s="2">
        <v>38</v>
      </c>
      <c r="D205" s="6">
        <v>4</v>
      </c>
      <c r="E205" s="22">
        <v>1.9</v>
      </c>
      <c r="F205" s="22"/>
      <c r="G205" s="22">
        <v>5.87</v>
      </c>
      <c r="H205" s="22"/>
      <c r="I205" s="22">
        <v>21.92</v>
      </c>
      <c r="J205" s="22"/>
      <c r="K205" s="11">
        <v>0.78</v>
      </c>
      <c r="L205" s="11">
        <v>2.2091511127063888E-2</v>
      </c>
      <c r="M205" s="11">
        <v>0.3478</v>
      </c>
      <c r="N205" s="18">
        <f t="shared" si="3"/>
        <v>30.839891511127068</v>
      </c>
      <c r="O205" s="19"/>
      <c r="P205" s="59"/>
    </row>
    <row r="206" spans="1:16" x14ac:dyDescent="0.25">
      <c r="A206" s="9">
        <v>203</v>
      </c>
      <c r="B206" s="1" t="s">
        <v>22</v>
      </c>
      <c r="C206" s="2">
        <v>39</v>
      </c>
      <c r="D206" s="6">
        <v>4</v>
      </c>
      <c r="E206" s="22">
        <v>1.9</v>
      </c>
      <c r="F206" s="22"/>
      <c r="G206" s="22">
        <v>5.87</v>
      </c>
      <c r="H206" s="22"/>
      <c r="I206" s="22">
        <v>21.92</v>
      </c>
      <c r="J206" s="22"/>
      <c r="K206" s="11">
        <v>0.5</v>
      </c>
      <c r="L206" s="11">
        <v>2.4359747160131912E-2</v>
      </c>
      <c r="M206" s="11">
        <v>0.22059999999999999</v>
      </c>
      <c r="N206" s="18">
        <f t="shared" si="3"/>
        <v>30.434959747160136</v>
      </c>
      <c r="O206" s="19"/>
      <c r="P206" s="59"/>
    </row>
    <row r="207" spans="1:16" x14ac:dyDescent="0.25">
      <c r="A207" s="9">
        <v>204</v>
      </c>
      <c r="B207" s="1" t="s">
        <v>22</v>
      </c>
      <c r="C207" s="2">
        <v>40</v>
      </c>
      <c r="D207" s="6">
        <v>4</v>
      </c>
      <c r="E207" s="22">
        <v>1.9</v>
      </c>
      <c r="F207" s="22"/>
      <c r="G207" s="22">
        <v>5.87</v>
      </c>
      <c r="H207" s="22"/>
      <c r="I207" s="22">
        <v>21.92</v>
      </c>
      <c r="J207" s="22"/>
      <c r="K207" s="11">
        <v>0.79</v>
      </c>
      <c r="L207" s="11">
        <v>2.3395077628793226E-2</v>
      </c>
      <c r="M207" s="11">
        <v>0.35199999999999998</v>
      </c>
      <c r="N207" s="18">
        <f t="shared" si="3"/>
        <v>30.855395077628796</v>
      </c>
      <c r="O207" s="19"/>
      <c r="P207" s="59"/>
    </row>
    <row r="208" spans="1:16" x14ac:dyDescent="0.25">
      <c r="A208" s="9">
        <v>205</v>
      </c>
      <c r="B208" s="1" t="s">
        <v>22</v>
      </c>
      <c r="C208" s="2">
        <v>41</v>
      </c>
      <c r="D208" s="6">
        <v>4</v>
      </c>
      <c r="E208" s="22">
        <v>1.9</v>
      </c>
      <c r="F208" s="22"/>
      <c r="G208" s="22">
        <v>5.87</v>
      </c>
      <c r="H208" s="22"/>
      <c r="I208" s="22">
        <v>21.92</v>
      </c>
      <c r="J208" s="22"/>
      <c r="K208" s="11">
        <v>0.8</v>
      </c>
      <c r="L208" s="11">
        <v>2.5525475841874083E-2</v>
      </c>
      <c r="M208" s="11">
        <v>0.35699999999999998</v>
      </c>
      <c r="N208" s="18">
        <f t="shared" si="3"/>
        <v>30.872525475841876</v>
      </c>
      <c r="O208" s="19"/>
      <c r="P208" s="59" t="s">
        <v>81</v>
      </c>
    </row>
    <row r="209" spans="1:16" x14ac:dyDescent="0.25">
      <c r="A209" s="9">
        <v>206</v>
      </c>
      <c r="B209" s="1" t="s">
        <v>22</v>
      </c>
      <c r="C209" s="2">
        <v>43</v>
      </c>
      <c r="D209" s="6">
        <v>4</v>
      </c>
      <c r="E209" s="22">
        <v>1.9</v>
      </c>
      <c r="F209" s="22"/>
      <c r="G209" s="22">
        <v>5.87</v>
      </c>
      <c r="H209" s="22"/>
      <c r="I209" s="22">
        <v>21.92</v>
      </c>
      <c r="J209" s="22"/>
      <c r="K209" s="11">
        <v>0.79</v>
      </c>
      <c r="L209" s="11">
        <v>2.2027184789859905E-2</v>
      </c>
      <c r="M209" s="11">
        <v>0.34849999999999998</v>
      </c>
      <c r="N209" s="18">
        <f t="shared" si="3"/>
        <v>30.850527184789861</v>
      </c>
      <c r="O209" s="19"/>
      <c r="P209" s="59"/>
    </row>
    <row r="210" spans="1:16" x14ac:dyDescent="0.25">
      <c r="A210" s="9">
        <v>207</v>
      </c>
      <c r="B210" s="1" t="s">
        <v>22</v>
      </c>
      <c r="C210" s="2">
        <v>44</v>
      </c>
      <c r="D210" s="6">
        <v>4</v>
      </c>
      <c r="E210" s="22">
        <v>1.9</v>
      </c>
      <c r="F210" s="22"/>
      <c r="G210" s="22">
        <v>5.87</v>
      </c>
      <c r="H210" s="22"/>
      <c r="I210" s="22">
        <v>21.92</v>
      </c>
      <c r="J210" s="22"/>
      <c r="K210" s="11">
        <v>1.03</v>
      </c>
      <c r="L210" s="11">
        <v>1.9834471751191685E-2</v>
      </c>
      <c r="M210" s="11">
        <v>0.45600000000000002</v>
      </c>
      <c r="N210" s="18">
        <f t="shared" si="3"/>
        <v>31.195834471751194</v>
      </c>
      <c r="O210" s="19"/>
      <c r="P210" s="59"/>
    </row>
    <row r="211" spans="1:16" x14ac:dyDescent="0.25">
      <c r="A211" s="9">
        <v>208</v>
      </c>
      <c r="B211" s="1" t="s">
        <v>23</v>
      </c>
      <c r="C211" s="2">
        <v>17</v>
      </c>
      <c r="D211" s="6">
        <v>4</v>
      </c>
      <c r="E211" s="22">
        <v>1.9</v>
      </c>
      <c r="F211" s="22"/>
      <c r="G211" s="22">
        <v>5.87</v>
      </c>
      <c r="H211" s="22"/>
      <c r="I211" s="22">
        <v>21.92</v>
      </c>
      <c r="J211" s="22"/>
      <c r="K211" s="11">
        <v>0.76</v>
      </c>
      <c r="L211" s="11">
        <v>3.0154393016713552E-2</v>
      </c>
      <c r="M211" s="6"/>
      <c r="N211" s="18">
        <f t="shared" si="3"/>
        <v>30.480154393016715</v>
      </c>
      <c r="O211" s="19"/>
      <c r="P211" s="59"/>
    </row>
    <row r="212" spans="1:16" x14ac:dyDescent="0.25">
      <c r="A212" s="9">
        <v>209</v>
      </c>
      <c r="B212" s="1" t="s">
        <v>23</v>
      </c>
      <c r="C212" s="2">
        <v>19</v>
      </c>
      <c r="D212" s="6">
        <v>4</v>
      </c>
      <c r="E212" s="22">
        <v>1.9</v>
      </c>
      <c r="F212" s="22"/>
      <c r="G212" s="22">
        <v>5.87</v>
      </c>
      <c r="H212" s="22"/>
      <c r="I212" s="22">
        <v>21.92</v>
      </c>
      <c r="J212" s="22"/>
      <c r="K212" s="11">
        <v>0.78</v>
      </c>
      <c r="L212" s="11">
        <v>3.5551860182370824E-2</v>
      </c>
      <c r="M212" s="6"/>
      <c r="N212" s="18">
        <f t="shared" si="3"/>
        <v>30.505551860182372</v>
      </c>
      <c r="O212" s="19"/>
      <c r="P212" s="59"/>
    </row>
    <row r="213" spans="1:16" x14ac:dyDescent="0.25">
      <c r="A213" s="9">
        <v>210</v>
      </c>
      <c r="B213" s="1" t="s">
        <v>24</v>
      </c>
      <c r="C213" s="2">
        <v>1</v>
      </c>
      <c r="D213" s="6">
        <v>4</v>
      </c>
      <c r="E213" s="22">
        <v>1.9</v>
      </c>
      <c r="F213" s="22"/>
      <c r="G213" s="22">
        <v>5.87</v>
      </c>
      <c r="H213" s="22"/>
      <c r="I213" s="22">
        <v>21.92</v>
      </c>
      <c r="J213" s="22"/>
      <c r="K213" s="11">
        <v>0.49</v>
      </c>
      <c r="L213" s="11">
        <v>4.1090692749756269E-2</v>
      </c>
      <c r="M213" s="6"/>
      <c r="N213" s="18">
        <f t="shared" si="3"/>
        <v>30.221090692749755</v>
      </c>
      <c r="O213" s="19"/>
      <c r="P213" s="59"/>
    </row>
    <row r="214" spans="1:16" x14ac:dyDescent="0.25">
      <c r="A214" s="9">
        <v>211</v>
      </c>
      <c r="B214" s="1" t="s">
        <v>25</v>
      </c>
      <c r="C214" s="2">
        <v>2</v>
      </c>
      <c r="D214" s="6">
        <v>4</v>
      </c>
      <c r="E214" s="22">
        <v>1.9</v>
      </c>
      <c r="F214" s="22"/>
      <c r="G214" s="22">
        <v>5.87</v>
      </c>
      <c r="H214" s="22"/>
      <c r="I214" s="22">
        <v>21.92</v>
      </c>
      <c r="J214" s="22"/>
      <c r="K214" s="11">
        <v>0.47</v>
      </c>
      <c r="L214" s="11">
        <v>3.7163221665387713E-2</v>
      </c>
      <c r="M214" s="6"/>
      <c r="N214" s="18">
        <f t="shared" si="3"/>
        <v>30.197163221665388</v>
      </c>
      <c r="O214" s="19"/>
      <c r="P214" s="59"/>
    </row>
    <row r="215" spans="1:16" x14ac:dyDescent="0.25">
      <c r="A215" s="9">
        <v>212</v>
      </c>
      <c r="B215" s="1" t="s">
        <v>24</v>
      </c>
      <c r="C215" s="2">
        <v>6</v>
      </c>
      <c r="D215" s="6">
        <v>4</v>
      </c>
      <c r="E215" s="22">
        <v>1.9</v>
      </c>
      <c r="F215" s="22"/>
      <c r="G215" s="22">
        <v>5.87</v>
      </c>
      <c r="H215" s="22"/>
      <c r="I215" s="22">
        <v>21.92</v>
      </c>
      <c r="J215" s="22"/>
      <c r="K215" s="11">
        <v>0.49</v>
      </c>
      <c r="L215" s="11">
        <v>0</v>
      </c>
      <c r="M215" s="6"/>
      <c r="N215" s="18">
        <f t="shared" si="3"/>
        <v>30.18</v>
      </c>
      <c r="O215" s="19"/>
      <c r="P215" s="59"/>
    </row>
    <row r="216" spans="1:16" x14ac:dyDescent="0.25">
      <c r="A216" s="9">
        <v>213</v>
      </c>
      <c r="B216" s="1" t="s">
        <v>26</v>
      </c>
      <c r="C216" s="2">
        <v>4</v>
      </c>
      <c r="D216" s="6">
        <v>2</v>
      </c>
      <c r="E216" s="22">
        <v>2.14</v>
      </c>
      <c r="F216" s="22"/>
      <c r="G216" s="22">
        <v>6.38</v>
      </c>
      <c r="H216" s="22"/>
      <c r="I216" s="22">
        <v>26.52</v>
      </c>
      <c r="J216" s="22"/>
      <c r="K216" s="11">
        <v>2.06</v>
      </c>
      <c r="L216" s="11">
        <v>5.0507548430057274E-2</v>
      </c>
      <c r="M216" s="11">
        <v>0.16600000000000001</v>
      </c>
      <c r="N216" s="18">
        <f t="shared" si="3"/>
        <v>37.316507548430053</v>
      </c>
      <c r="O216" s="19"/>
      <c r="P216" s="59"/>
    </row>
    <row r="217" spans="1:16" x14ac:dyDescent="0.25">
      <c r="A217" s="9">
        <v>214</v>
      </c>
      <c r="B217" s="1" t="s">
        <v>26</v>
      </c>
      <c r="C217" s="2">
        <v>5</v>
      </c>
      <c r="D217" s="6">
        <v>2</v>
      </c>
      <c r="E217" s="22">
        <v>2.14</v>
      </c>
      <c r="F217" s="22"/>
      <c r="G217" s="22">
        <v>6.38</v>
      </c>
      <c r="H217" s="22"/>
      <c r="I217" s="22">
        <v>26.52</v>
      </c>
      <c r="J217" s="22"/>
      <c r="K217" s="11">
        <v>1.61</v>
      </c>
      <c r="L217" s="11">
        <v>4.2135989854802679E-2</v>
      </c>
      <c r="M217" s="11">
        <v>0.12989999999999999</v>
      </c>
      <c r="N217" s="18">
        <f t="shared" si="3"/>
        <v>36.822035989854804</v>
      </c>
      <c r="O217" s="19"/>
      <c r="P217" s="59"/>
    </row>
    <row r="218" spans="1:16" x14ac:dyDescent="0.25">
      <c r="A218" s="9">
        <v>215</v>
      </c>
      <c r="B218" s="1" t="s">
        <v>26</v>
      </c>
      <c r="C218" s="2">
        <v>6</v>
      </c>
      <c r="D218" s="6">
        <v>2</v>
      </c>
      <c r="E218" s="22">
        <v>2.14</v>
      </c>
      <c r="F218" s="22"/>
      <c r="G218" s="22">
        <v>6.38</v>
      </c>
      <c r="H218" s="22"/>
      <c r="I218" s="22">
        <v>26.52</v>
      </c>
      <c r="J218" s="22"/>
      <c r="K218" s="11">
        <v>2.04</v>
      </c>
      <c r="L218" s="11">
        <v>5.168711432064485E-2</v>
      </c>
      <c r="M218" s="11">
        <v>0.16500000000000001</v>
      </c>
      <c r="N218" s="18">
        <f t="shared" si="3"/>
        <v>37.29668711432064</v>
      </c>
      <c r="O218" s="19"/>
      <c r="P218" s="59"/>
    </row>
    <row r="219" spans="1:16" x14ac:dyDescent="0.25">
      <c r="A219" s="9">
        <v>216</v>
      </c>
      <c r="B219" s="1" t="s">
        <v>26</v>
      </c>
      <c r="C219" s="2">
        <v>7</v>
      </c>
      <c r="D219" s="6">
        <v>2</v>
      </c>
      <c r="E219" s="22">
        <v>2.14</v>
      </c>
      <c r="F219" s="22"/>
      <c r="G219" s="22">
        <v>6.38</v>
      </c>
      <c r="H219" s="22"/>
      <c r="I219" s="22">
        <v>26.52</v>
      </c>
      <c r="J219" s="22"/>
      <c r="K219" s="11">
        <v>1.35</v>
      </c>
      <c r="L219" s="11">
        <v>4.6889186656592557E-2</v>
      </c>
      <c r="M219" s="11">
        <v>0.109</v>
      </c>
      <c r="N219" s="18">
        <f t="shared" si="3"/>
        <v>36.545889186656595</v>
      </c>
      <c r="O219" s="19"/>
      <c r="P219" s="59"/>
    </row>
    <row r="220" spans="1:16" x14ac:dyDescent="0.25">
      <c r="A220" s="9">
        <v>217</v>
      </c>
      <c r="B220" s="1" t="s">
        <v>26</v>
      </c>
      <c r="C220" s="2">
        <v>9</v>
      </c>
      <c r="D220" s="6">
        <v>1</v>
      </c>
      <c r="E220" s="22">
        <v>2.35</v>
      </c>
      <c r="F220" s="22"/>
      <c r="G220" s="22">
        <v>6.93</v>
      </c>
      <c r="H220" s="22"/>
      <c r="I220" s="22">
        <v>28.03</v>
      </c>
      <c r="J220" s="22"/>
      <c r="K220" s="11">
        <v>1.98</v>
      </c>
      <c r="L220" s="11">
        <v>5.5159780270436387E-2</v>
      </c>
      <c r="M220" s="11">
        <v>0.2225</v>
      </c>
      <c r="N220" s="18">
        <f t="shared" si="3"/>
        <v>39.567659780270432</v>
      </c>
      <c r="O220" s="19"/>
      <c r="P220" s="59"/>
    </row>
    <row r="221" spans="1:16" x14ac:dyDescent="0.25">
      <c r="A221" s="9">
        <v>218</v>
      </c>
      <c r="B221" s="1" t="s">
        <v>27</v>
      </c>
      <c r="C221" s="2">
        <v>6</v>
      </c>
      <c r="D221" s="6">
        <v>5</v>
      </c>
      <c r="E221" s="22">
        <v>1.64</v>
      </c>
      <c r="F221" s="22"/>
      <c r="G221" s="22">
        <v>5.87</v>
      </c>
      <c r="H221" s="22"/>
      <c r="I221" s="22">
        <v>18.11</v>
      </c>
      <c r="J221" s="22"/>
      <c r="K221" s="11">
        <v>0.81</v>
      </c>
      <c r="L221" s="11">
        <v>2.7515625000000002E-2</v>
      </c>
      <c r="M221" s="6"/>
      <c r="N221" s="18">
        <f t="shared" si="3"/>
        <v>26.457515624999996</v>
      </c>
      <c r="O221" s="19"/>
      <c r="P221" s="59"/>
    </row>
    <row r="222" spans="1:16" x14ac:dyDescent="0.25">
      <c r="A222" s="9">
        <v>219</v>
      </c>
      <c r="B222" s="1" t="s">
        <v>28</v>
      </c>
      <c r="C222" s="2">
        <v>37</v>
      </c>
      <c r="D222" s="6">
        <v>2</v>
      </c>
      <c r="E222" s="22">
        <v>2.14</v>
      </c>
      <c r="F222" s="22"/>
      <c r="G222" s="22">
        <v>6.38</v>
      </c>
      <c r="H222" s="22"/>
      <c r="I222" s="22">
        <v>26.52</v>
      </c>
      <c r="J222" s="22"/>
      <c r="K222" s="11">
        <v>1.75</v>
      </c>
      <c r="L222" s="11">
        <v>4.1498781104605566E-2</v>
      </c>
      <c r="M222" s="11">
        <v>0.18940000000000001</v>
      </c>
      <c r="N222" s="18">
        <f t="shared" si="3"/>
        <v>37.020898781104606</v>
      </c>
      <c r="O222" s="19"/>
      <c r="P222" s="59"/>
    </row>
    <row r="223" spans="1:16" x14ac:dyDescent="0.25">
      <c r="A223" s="9">
        <v>220</v>
      </c>
      <c r="B223" s="1" t="s">
        <v>28</v>
      </c>
      <c r="C223" s="2">
        <v>39</v>
      </c>
      <c r="D223" s="6">
        <v>2</v>
      </c>
      <c r="E223" s="22">
        <v>2.14</v>
      </c>
      <c r="F223" s="22"/>
      <c r="G223" s="22">
        <v>6.38</v>
      </c>
      <c r="H223" s="22"/>
      <c r="I223" s="22">
        <v>26.52</v>
      </c>
      <c r="J223" s="22"/>
      <c r="K223" s="11">
        <v>2.16</v>
      </c>
      <c r="L223" s="11">
        <v>4.5988441786230766E-2</v>
      </c>
      <c r="M223" s="11">
        <v>0.23400000000000001</v>
      </c>
      <c r="N223" s="18">
        <f t="shared" si="3"/>
        <v>37.479988441786233</v>
      </c>
      <c r="O223" s="19"/>
      <c r="P223" s="59"/>
    </row>
    <row r="224" spans="1:16" x14ac:dyDescent="0.25">
      <c r="A224" s="9">
        <v>221</v>
      </c>
      <c r="B224" s="1" t="s">
        <v>28</v>
      </c>
      <c r="C224" s="2">
        <v>41</v>
      </c>
      <c r="D224" s="6">
        <v>4</v>
      </c>
      <c r="E224" s="22">
        <v>1.9</v>
      </c>
      <c r="F224" s="22"/>
      <c r="G224" s="22">
        <v>5.87</v>
      </c>
      <c r="H224" s="22"/>
      <c r="I224" s="20">
        <v>21.92</v>
      </c>
      <c r="J224" s="21"/>
      <c r="K224" s="11">
        <v>0.46</v>
      </c>
      <c r="L224" s="11">
        <v>3.6495114145674225E-2</v>
      </c>
      <c r="M224" s="6"/>
      <c r="N224" s="18">
        <f t="shared" si="3"/>
        <v>30.186495114145675</v>
      </c>
      <c r="O224" s="19"/>
      <c r="P224" s="59" t="s">
        <v>81</v>
      </c>
    </row>
    <row r="225" spans="1:16" x14ac:dyDescent="0.25">
      <c r="A225" s="9">
        <v>222</v>
      </c>
      <c r="B225" s="1" t="s">
        <v>28</v>
      </c>
      <c r="C225" s="2">
        <v>43</v>
      </c>
      <c r="D225" s="6">
        <v>4</v>
      </c>
      <c r="E225" s="22">
        <v>1.9</v>
      </c>
      <c r="F225" s="22"/>
      <c r="G225" s="22">
        <v>5.87</v>
      </c>
      <c r="H225" s="22"/>
      <c r="I225" s="20">
        <v>21.92</v>
      </c>
      <c r="J225" s="21"/>
      <c r="K225" s="11">
        <v>0.47</v>
      </c>
      <c r="L225" s="11">
        <v>3.6935159794793837E-2</v>
      </c>
      <c r="M225" s="6"/>
      <c r="N225" s="18">
        <f t="shared" si="3"/>
        <v>30.196935159794794</v>
      </c>
      <c r="O225" s="19"/>
      <c r="P225" s="59"/>
    </row>
    <row r="226" spans="1:16" x14ac:dyDescent="0.25">
      <c r="A226" s="9">
        <v>223</v>
      </c>
      <c r="B226" s="1" t="s">
        <v>28</v>
      </c>
      <c r="C226" s="2">
        <v>45</v>
      </c>
      <c r="D226" s="6">
        <v>4</v>
      </c>
      <c r="E226" s="22">
        <v>1.9</v>
      </c>
      <c r="F226" s="22"/>
      <c r="G226" s="22">
        <v>5.87</v>
      </c>
      <c r="H226" s="22"/>
      <c r="I226" s="20">
        <v>21.92</v>
      </c>
      <c r="J226" s="21"/>
      <c r="K226" s="11">
        <v>0.49</v>
      </c>
      <c r="L226" s="11">
        <v>4.4149683074848282E-2</v>
      </c>
      <c r="M226" s="6"/>
      <c r="N226" s="18">
        <f t="shared" si="3"/>
        <v>30.224149683074849</v>
      </c>
      <c r="O226" s="19"/>
      <c r="P226" s="59" t="s">
        <v>81</v>
      </c>
    </row>
    <row r="227" spans="1:16" x14ac:dyDescent="0.25">
      <c r="A227" s="9">
        <v>224</v>
      </c>
      <c r="B227" s="1" t="s">
        <v>28</v>
      </c>
      <c r="C227" s="2">
        <v>47</v>
      </c>
      <c r="D227" s="6">
        <v>4</v>
      </c>
      <c r="E227" s="22">
        <v>1.9</v>
      </c>
      <c r="F227" s="22"/>
      <c r="G227" s="22">
        <v>5.87</v>
      </c>
      <c r="H227" s="22"/>
      <c r="I227" s="22">
        <v>21.92</v>
      </c>
      <c r="J227" s="22"/>
      <c r="K227" s="11">
        <v>0.47</v>
      </c>
      <c r="L227" s="11">
        <v>3.6614292906178486E-2</v>
      </c>
      <c r="M227" s="6"/>
      <c r="N227" s="18">
        <f t="shared" si="3"/>
        <v>30.19661429290618</v>
      </c>
      <c r="O227" s="19"/>
      <c r="P227" s="59"/>
    </row>
    <row r="228" spans="1:16" x14ac:dyDescent="0.25">
      <c r="A228" s="9">
        <v>225</v>
      </c>
      <c r="B228" s="1" t="s">
        <v>28</v>
      </c>
      <c r="C228" s="2">
        <v>48</v>
      </c>
      <c r="D228" s="6">
        <v>4</v>
      </c>
      <c r="E228" s="22">
        <v>1.9</v>
      </c>
      <c r="F228" s="22"/>
      <c r="G228" s="22">
        <v>5.87</v>
      </c>
      <c r="H228" s="22"/>
      <c r="I228" s="22">
        <v>21.92</v>
      </c>
      <c r="J228" s="22"/>
      <c r="K228" s="11">
        <v>0.78</v>
      </c>
      <c r="L228" s="11">
        <v>3.1241108784383315E-2</v>
      </c>
      <c r="M228" s="6"/>
      <c r="N228" s="18">
        <f t="shared" si="3"/>
        <v>30.501241108784384</v>
      </c>
      <c r="O228" s="19"/>
      <c r="P228" s="59" t="s">
        <v>81</v>
      </c>
    </row>
    <row r="229" spans="1:16" x14ac:dyDescent="0.25">
      <c r="A229" s="9">
        <v>226</v>
      </c>
      <c r="B229" s="1" t="s">
        <v>28</v>
      </c>
      <c r="C229" s="2">
        <v>49</v>
      </c>
      <c r="D229" s="6">
        <v>4</v>
      </c>
      <c r="E229" s="22">
        <v>1.9</v>
      </c>
      <c r="F229" s="22"/>
      <c r="G229" s="22">
        <v>5.87</v>
      </c>
      <c r="H229" s="22"/>
      <c r="I229" s="20">
        <v>21.92</v>
      </c>
      <c r="J229" s="21"/>
      <c r="K229" s="11">
        <v>0.46</v>
      </c>
      <c r="L229" s="11">
        <v>3.5923442718006793E-2</v>
      </c>
      <c r="M229" s="6"/>
      <c r="N229" s="18">
        <f t="shared" si="3"/>
        <v>30.185923442718011</v>
      </c>
      <c r="O229" s="19"/>
      <c r="P229" s="59" t="s">
        <v>81</v>
      </c>
    </row>
    <row r="230" spans="1:16" x14ac:dyDescent="0.25">
      <c r="A230" s="9">
        <v>227</v>
      </c>
      <c r="B230" s="1" t="s">
        <v>28</v>
      </c>
      <c r="C230" s="2">
        <v>50</v>
      </c>
      <c r="D230" s="6">
        <v>4</v>
      </c>
      <c r="E230" s="22">
        <v>1.9</v>
      </c>
      <c r="F230" s="22"/>
      <c r="G230" s="22">
        <v>5.87</v>
      </c>
      <c r="H230" s="22"/>
      <c r="I230" s="22">
        <v>21.92</v>
      </c>
      <c r="J230" s="22"/>
      <c r="K230" s="11">
        <v>0.79</v>
      </c>
      <c r="L230" s="11">
        <v>3.2455432772364921E-2</v>
      </c>
      <c r="M230" s="6"/>
      <c r="N230" s="18">
        <f t="shared" si="3"/>
        <v>30.512455432772366</v>
      </c>
      <c r="O230" s="19"/>
      <c r="P230" s="59"/>
    </row>
    <row r="231" spans="1:16" x14ac:dyDescent="0.25">
      <c r="A231" s="9">
        <v>228</v>
      </c>
      <c r="B231" s="1" t="s">
        <v>28</v>
      </c>
      <c r="C231" s="2">
        <v>51</v>
      </c>
      <c r="D231" s="6">
        <v>4</v>
      </c>
      <c r="E231" s="22">
        <v>1.9</v>
      </c>
      <c r="F231" s="22"/>
      <c r="G231" s="22">
        <v>5.87</v>
      </c>
      <c r="H231" s="22"/>
      <c r="I231" s="22">
        <v>21.92</v>
      </c>
      <c r="J231" s="22"/>
      <c r="K231" s="11">
        <v>0.44</v>
      </c>
      <c r="L231" s="11">
        <v>3.0412963662915554E-2</v>
      </c>
      <c r="M231" s="6"/>
      <c r="N231" s="18">
        <f t="shared" si="3"/>
        <v>30.160412963662917</v>
      </c>
      <c r="O231" s="19"/>
      <c r="P231" s="59"/>
    </row>
    <row r="232" spans="1:16" x14ac:dyDescent="0.25">
      <c r="A232" s="9">
        <v>229</v>
      </c>
      <c r="B232" s="1" t="s">
        <v>28</v>
      </c>
      <c r="C232" s="2">
        <v>52</v>
      </c>
      <c r="D232" s="6">
        <v>4</v>
      </c>
      <c r="E232" s="22">
        <v>1.9</v>
      </c>
      <c r="F232" s="22"/>
      <c r="G232" s="22">
        <v>5.87</v>
      </c>
      <c r="H232" s="22"/>
      <c r="I232" s="22">
        <v>21.92</v>
      </c>
      <c r="J232" s="22"/>
      <c r="K232" s="11">
        <v>0.76</v>
      </c>
      <c r="L232" s="11">
        <v>3.0858880013771739E-2</v>
      </c>
      <c r="M232" s="6"/>
      <c r="N232" s="18">
        <f t="shared" si="3"/>
        <v>30.480858880013773</v>
      </c>
      <c r="O232" s="19"/>
      <c r="P232" s="59"/>
    </row>
    <row r="233" spans="1:16" x14ac:dyDescent="0.25">
      <c r="A233" s="9">
        <v>230</v>
      </c>
      <c r="B233" s="1" t="s">
        <v>28</v>
      </c>
      <c r="C233" s="2">
        <v>53</v>
      </c>
      <c r="D233" s="6">
        <v>4</v>
      </c>
      <c r="E233" s="22">
        <v>1.9</v>
      </c>
      <c r="F233" s="22"/>
      <c r="G233" s="22">
        <v>5.87</v>
      </c>
      <c r="H233" s="22"/>
      <c r="I233" s="22">
        <v>21.92</v>
      </c>
      <c r="J233" s="22"/>
      <c r="K233" s="11">
        <v>0.44</v>
      </c>
      <c r="L233" s="11">
        <v>2.954479118812163E-2</v>
      </c>
      <c r="M233" s="6"/>
      <c r="N233" s="18">
        <f t="shared" si="3"/>
        <v>30.159544791188125</v>
      </c>
      <c r="O233" s="19"/>
      <c r="P233" s="59"/>
    </row>
    <row r="234" spans="1:16" x14ac:dyDescent="0.25">
      <c r="A234" s="9">
        <v>231</v>
      </c>
      <c r="B234" s="1" t="s">
        <v>28</v>
      </c>
      <c r="C234" s="2">
        <v>56</v>
      </c>
      <c r="D234" s="6">
        <v>4</v>
      </c>
      <c r="E234" s="22">
        <v>1.9</v>
      </c>
      <c r="F234" s="22"/>
      <c r="G234" s="22">
        <v>5.87</v>
      </c>
      <c r="H234" s="22"/>
      <c r="I234" s="22">
        <v>21.92</v>
      </c>
      <c r="J234" s="22"/>
      <c r="K234" s="11">
        <v>0.77</v>
      </c>
      <c r="L234" s="11">
        <v>3.0045364534581388E-2</v>
      </c>
      <c r="M234" s="6"/>
      <c r="N234" s="18">
        <f t="shared" si="3"/>
        <v>30.490045364534581</v>
      </c>
      <c r="O234" s="19"/>
      <c r="P234" s="59"/>
    </row>
    <row r="235" spans="1:16" x14ac:dyDescent="0.25">
      <c r="A235" s="9">
        <v>232</v>
      </c>
      <c r="B235" s="1" t="s">
        <v>28</v>
      </c>
      <c r="C235" s="2">
        <v>58</v>
      </c>
      <c r="D235" s="6">
        <v>4</v>
      </c>
      <c r="E235" s="22">
        <v>1.9</v>
      </c>
      <c r="F235" s="22"/>
      <c r="G235" s="22">
        <v>5.87</v>
      </c>
      <c r="H235" s="22"/>
      <c r="I235" s="22">
        <v>21.92</v>
      </c>
      <c r="J235" s="22"/>
      <c r="K235" s="11">
        <v>0.77</v>
      </c>
      <c r="L235" s="11">
        <v>3.098682099737533E-2</v>
      </c>
      <c r="M235" s="6"/>
      <c r="N235" s="18">
        <f t="shared" si="3"/>
        <v>30.490986820997374</v>
      </c>
      <c r="O235" s="19"/>
      <c r="P235" s="59"/>
    </row>
    <row r="236" spans="1:16" x14ac:dyDescent="0.25">
      <c r="A236" s="9">
        <v>233</v>
      </c>
      <c r="B236" s="1" t="s">
        <v>28</v>
      </c>
      <c r="C236" s="2">
        <v>69</v>
      </c>
      <c r="D236" s="6">
        <v>2</v>
      </c>
      <c r="E236" s="22">
        <v>2.14</v>
      </c>
      <c r="F236" s="22"/>
      <c r="G236" s="22">
        <v>6.38</v>
      </c>
      <c r="H236" s="22"/>
      <c r="I236" s="22">
        <v>26.52</v>
      </c>
      <c r="J236" s="22"/>
      <c r="K236" s="11">
        <v>1.4</v>
      </c>
      <c r="L236" s="11">
        <v>2.5102298154224413E-2</v>
      </c>
      <c r="M236" s="11">
        <v>0.15140000000000001</v>
      </c>
      <c r="N236" s="18">
        <f t="shared" si="3"/>
        <v>36.616502298154224</v>
      </c>
      <c r="O236" s="19"/>
      <c r="P236" s="59"/>
    </row>
    <row r="237" spans="1:16" x14ac:dyDescent="0.25">
      <c r="A237" s="9">
        <v>234</v>
      </c>
      <c r="B237" s="1" t="s">
        <v>28</v>
      </c>
      <c r="C237" s="2">
        <v>73</v>
      </c>
      <c r="D237" s="6">
        <v>2</v>
      </c>
      <c r="E237" s="22">
        <v>2.14</v>
      </c>
      <c r="F237" s="22"/>
      <c r="G237" s="22">
        <v>6.38</v>
      </c>
      <c r="H237" s="22"/>
      <c r="I237" s="22">
        <v>26.52</v>
      </c>
      <c r="J237" s="22"/>
      <c r="K237" s="11">
        <v>1.85</v>
      </c>
      <c r="L237" s="11">
        <v>4.2874947897336334E-2</v>
      </c>
      <c r="M237" s="11">
        <v>0.19969999999999999</v>
      </c>
      <c r="N237" s="18">
        <f t="shared" si="3"/>
        <v>37.132574947897339</v>
      </c>
      <c r="O237" s="19"/>
      <c r="P237" s="59"/>
    </row>
    <row r="238" spans="1:16" x14ac:dyDescent="0.25">
      <c r="A238" s="9">
        <v>235</v>
      </c>
      <c r="B238" s="1" t="s">
        <v>28</v>
      </c>
      <c r="C238" s="2">
        <v>75</v>
      </c>
      <c r="D238" s="6">
        <v>2</v>
      </c>
      <c r="E238" s="22">
        <v>2.14</v>
      </c>
      <c r="F238" s="22"/>
      <c r="G238" s="22">
        <v>6.38</v>
      </c>
      <c r="H238" s="22"/>
      <c r="I238" s="22">
        <v>26.52</v>
      </c>
      <c r="J238" s="22"/>
      <c r="K238" s="11">
        <v>1.95</v>
      </c>
      <c r="L238" s="11">
        <v>4.5867883810385784E-2</v>
      </c>
      <c r="M238" s="11">
        <v>0.2104</v>
      </c>
      <c r="N238" s="18">
        <f t="shared" si="3"/>
        <v>37.24626788381039</v>
      </c>
      <c r="O238" s="19"/>
      <c r="P238" s="59"/>
    </row>
    <row r="239" spans="1:16" x14ac:dyDescent="0.25">
      <c r="A239" s="9">
        <v>236</v>
      </c>
      <c r="B239" s="1" t="s">
        <v>28</v>
      </c>
      <c r="C239" s="2">
        <v>77</v>
      </c>
      <c r="D239" s="6">
        <v>2</v>
      </c>
      <c r="E239" s="22">
        <v>2.14</v>
      </c>
      <c r="F239" s="22"/>
      <c r="G239" s="22">
        <v>6.38</v>
      </c>
      <c r="H239" s="22"/>
      <c r="I239" s="22">
        <v>26.52</v>
      </c>
      <c r="J239" s="22"/>
      <c r="K239" s="11">
        <v>1.99</v>
      </c>
      <c r="L239" s="11">
        <v>4.9375024149922724E-2</v>
      </c>
      <c r="M239" s="11">
        <v>0.2157</v>
      </c>
      <c r="N239" s="18">
        <f t="shared" si="3"/>
        <v>37.295075024149924</v>
      </c>
      <c r="O239" s="19"/>
      <c r="P239" s="59"/>
    </row>
    <row r="240" spans="1:16" x14ac:dyDescent="0.25">
      <c r="A240" s="9">
        <v>237</v>
      </c>
      <c r="B240" s="1" t="s">
        <v>28</v>
      </c>
      <c r="C240" s="2">
        <v>79</v>
      </c>
      <c r="D240" s="6">
        <v>2</v>
      </c>
      <c r="E240" s="22">
        <v>2.14</v>
      </c>
      <c r="F240" s="22"/>
      <c r="G240" s="22">
        <v>6.38</v>
      </c>
      <c r="H240" s="22"/>
      <c r="I240" s="22">
        <v>26.52</v>
      </c>
      <c r="J240" s="22"/>
      <c r="K240" s="11">
        <v>2.33</v>
      </c>
      <c r="L240" s="11">
        <v>6.3217448319504987E-2</v>
      </c>
      <c r="M240" s="11">
        <v>0.25180000000000002</v>
      </c>
      <c r="N240" s="18">
        <f t="shared" si="3"/>
        <v>37.685017448319506</v>
      </c>
      <c r="O240" s="19"/>
      <c r="P240" s="59"/>
    </row>
    <row r="241" spans="1:16" x14ac:dyDescent="0.25">
      <c r="A241" s="9">
        <v>238</v>
      </c>
      <c r="B241" s="1" t="s">
        <v>29</v>
      </c>
      <c r="C241" s="2" t="s">
        <v>53</v>
      </c>
      <c r="D241" s="6">
        <v>2</v>
      </c>
      <c r="E241" s="22">
        <v>2.14</v>
      </c>
      <c r="F241" s="22"/>
      <c r="G241" s="22">
        <v>6.38</v>
      </c>
      <c r="H241" s="22"/>
      <c r="I241" s="22">
        <v>26.52</v>
      </c>
      <c r="J241" s="22"/>
      <c r="K241" s="11">
        <v>2.14</v>
      </c>
      <c r="L241" s="11">
        <v>5.4450147399021417E-2</v>
      </c>
      <c r="M241" s="11">
        <v>0.23139999999999999</v>
      </c>
      <c r="N241" s="18">
        <f t="shared" si="3"/>
        <v>37.465850147399024</v>
      </c>
      <c r="O241" s="19"/>
      <c r="P241" s="59"/>
    </row>
    <row r="242" spans="1:16" x14ac:dyDescent="0.25">
      <c r="A242" s="9">
        <v>239</v>
      </c>
      <c r="B242" s="1" t="s">
        <v>30</v>
      </c>
      <c r="C242" s="2">
        <v>183</v>
      </c>
      <c r="D242" s="6">
        <v>4</v>
      </c>
      <c r="E242" s="22">
        <v>1.9</v>
      </c>
      <c r="F242" s="22"/>
      <c r="G242" s="22">
        <v>5.87</v>
      </c>
      <c r="H242" s="22"/>
      <c r="I242" s="22">
        <v>21.92</v>
      </c>
      <c r="J242" s="22"/>
      <c r="K242" s="11">
        <v>0.63</v>
      </c>
      <c r="L242" s="11">
        <v>4.1000664949660495E-2</v>
      </c>
      <c r="M242" s="6"/>
      <c r="N242" s="18">
        <f t="shared" si="3"/>
        <v>30.36100066494966</v>
      </c>
      <c r="O242" s="19"/>
      <c r="P242" s="59"/>
    </row>
    <row r="243" spans="1:16" x14ac:dyDescent="0.25">
      <c r="A243" s="9">
        <v>240</v>
      </c>
      <c r="B243" s="1" t="s">
        <v>30</v>
      </c>
      <c r="C243" s="2">
        <v>185</v>
      </c>
      <c r="D243" s="6">
        <v>4</v>
      </c>
      <c r="E243" s="22">
        <v>1.9</v>
      </c>
      <c r="F243" s="22"/>
      <c r="G243" s="22">
        <v>5.87</v>
      </c>
      <c r="H243" s="22"/>
      <c r="I243" s="22">
        <v>21.92</v>
      </c>
      <c r="J243" s="22"/>
      <c r="K243" s="11">
        <v>0.86</v>
      </c>
      <c r="L243" s="11">
        <v>3.5645259599130646E-2</v>
      </c>
      <c r="M243" s="6"/>
      <c r="N243" s="18">
        <f t="shared" si="3"/>
        <v>30.585645259599133</v>
      </c>
      <c r="O243" s="19"/>
      <c r="P243" s="59"/>
    </row>
    <row r="244" spans="1:16" x14ac:dyDescent="0.25">
      <c r="A244" s="9">
        <v>241</v>
      </c>
      <c r="B244" s="1" t="s">
        <v>30</v>
      </c>
      <c r="C244" s="2">
        <v>187</v>
      </c>
      <c r="D244" s="6">
        <v>4</v>
      </c>
      <c r="E244" s="22">
        <v>1.9</v>
      </c>
      <c r="F244" s="22"/>
      <c r="G244" s="22">
        <v>5.87</v>
      </c>
      <c r="H244" s="22"/>
      <c r="I244" s="22">
        <v>21.92</v>
      </c>
      <c r="J244" s="22"/>
      <c r="K244" s="11">
        <v>0.85</v>
      </c>
      <c r="L244" s="11">
        <v>2.8823615801903898E-2</v>
      </c>
      <c r="M244" s="6"/>
      <c r="N244" s="18">
        <f t="shared" si="3"/>
        <v>30.568823615801907</v>
      </c>
      <c r="O244" s="19"/>
      <c r="P244" s="59"/>
    </row>
    <row r="245" spans="1:16" x14ac:dyDescent="0.25">
      <c r="A245" s="9">
        <v>242</v>
      </c>
      <c r="B245" s="1" t="s">
        <v>30</v>
      </c>
      <c r="C245" s="2">
        <v>189</v>
      </c>
      <c r="D245" s="6">
        <v>4</v>
      </c>
      <c r="E245" s="22">
        <v>1.9</v>
      </c>
      <c r="F245" s="22"/>
      <c r="G245" s="22">
        <v>5.87</v>
      </c>
      <c r="H245" s="22"/>
      <c r="I245" s="22">
        <v>21.92</v>
      </c>
      <c r="J245" s="22"/>
      <c r="K245" s="11">
        <v>1</v>
      </c>
      <c r="L245" s="11">
        <v>7.1678662649813346E-2</v>
      </c>
      <c r="M245" s="6"/>
      <c r="N245" s="18">
        <f t="shared" si="3"/>
        <v>30.761678662649814</v>
      </c>
      <c r="O245" s="19"/>
      <c r="P245" s="59"/>
    </row>
    <row r="246" spans="1:16" x14ac:dyDescent="0.25">
      <c r="A246" s="9">
        <v>243</v>
      </c>
      <c r="B246" s="1" t="s">
        <v>30</v>
      </c>
      <c r="C246" s="2">
        <v>191</v>
      </c>
      <c r="D246" s="6">
        <v>4</v>
      </c>
      <c r="E246" s="22">
        <v>1.9</v>
      </c>
      <c r="F246" s="22"/>
      <c r="G246" s="22">
        <v>5.87</v>
      </c>
      <c r="H246" s="22"/>
      <c r="I246" s="22">
        <v>21.92</v>
      </c>
      <c r="J246" s="22"/>
      <c r="K246" s="11">
        <v>0.74</v>
      </c>
      <c r="L246" s="62">
        <v>3.5558509688475022E-2</v>
      </c>
      <c r="M246" s="6"/>
      <c r="N246" s="18">
        <f t="shared" si="3"/>
        <v>30.465558509688474</v>
      </c>
      <c r="O246" s="19"/>
      <c r="P246" s="59"/>
    </row>
    <row r="247" spans="1:16" x14ac:dyDescent="0.25">
      <c r="A247" s="9">
        <v>244</v>
      </c>
      <c r="B247" s="1" t="s">
        <v>30</v>
      </c>
      <c r="C247" s="2">
        <v>193</v>
      </c>
      <c r="D247" s="6">
        <v>4</v>
      </c>
      <c r="E247" s="22">
        <v>1.9</v>
      </c>
      <c r="F247" s="22"/>
      <c r="G247" s="22">
        <v>5.87</v>
      </c>
      <c r="H247" s="22"/>
      <c r="I247" s="22">
        <v>21.92</v>
      </c>
      <c r="J247" s="22"/>
      <c r="K247" s="11">
        <v>0.89</v>
      </c>
      <c r="L247" s="11">
        <v>3.5775926124771824E-2</v>
      </c>
      <c r="M247" s="6"/>
      <c r="N247" s="18">
        <f t="shared" si="3"/>
        <v>30.615775926124773</v>
      </c>
      <c r="O247" s="19"/>
      <c r="P247" s="59"/>
    </row>
    <row r="248" spans="1:16" x14ac:dyDescent="0.25">
      <c r="A248" s="9">
        <v>245</v>
      </c>
      <c r="B248" s="1" t="s">
        <v>30</v>
      </c>
      <c r="C248" s="2">
        <v>195</v>
      </c>
      <c r="D248" s="6">
        <v>4</v>
      </c>
      <c r="E248" s="22">
        <v>1.9</v>
      </c>
      <c r="F248" s="22"/>
      <c r="G248" s="22">
        <v>5.87</v>
      </c>
      <c r="H248" s="22"/>
      <c r="I248" s="22">
        <v>21.92</v>
      </c>
      <c r="J248" s="22"/>
      <c r="K248" s="11">
        <v>0.87</v>
      </c>
      <c r="L248" s="11">
        <v>3.2382292280690138E-2</v>
      </c>
      <c r="M248" s="6"/>
      <c r="N248" s="18">
        <f t="shared" si="3"/>
        <v>30.592382292280693</v>
      </c>
      <c r="O248" s="19"/>
      <c r="P248" s="59"/>
    </row>
    <row r="249" spans="1:16" x14ac:dyDescent="0.25">
      <c r="A249" s="9">
        <v>246</v>
      </c>
      <c r="B249" s="1" t="s">
        <v>30</v>
      </c>
      <c r="C249" s="2">
        <v>197</v>
      </c>
      <c r="D249" s="6">
        <v>4</v>
      </c>
      <c r="E249" s="22">
        <v>1.9</v>
      </c>
      <c r="F249" s="22"/>
      <c r="G249" s="22">
        <v>5.87</v>
      </c>
      <c r="H249" s="22"/>
      <c r="I249" s="22">
        <v>21.92</v>
      </c>
      <c r="J249" s="22"/>
      <c r="K249" s="11">
        <v>0.89</v>
      </c>
      <c r="L249" s="11">
        <v>3.7067683630902716E-2</v>
      </c>
      <c r="M249" s="6"/>
      <c r="N249" s="18">
        <f t="shared" si="3"/>
        <v>30.617067683630903</v>
      </c>
      <c r="O249" s="19"/>
      <c r="P249" s="59"/>
    </row>
    <row r="250" spans="1:16" x14ac:dyDescent="0.25">
      <c r="A250" s="9">
        <v>247</v>
      </c>
      <c r="B250" s="1" t="s">
        <v>30</v>
      </c>
      <c r="C250" s="2">
        <v>205</v>
      </c>
      <c r="D250" s="6">
        <v>4</v>
      </c>
      <c r="E250" s="22">
        <v>1.9</v>
      </c>
      <c r="F250" s="22"/>
      <c r="G250" s="22">
        <v>5.87</v>
      </c>
      <c r="H250" s="22"/>
      <c r="I250" s="22">
        <v>21.92</v>
      </c>
      <c r="J250" s="22"/>
      <c r="K250" s="11">
        <v>0.46</v>
      </c>
      <c r="L250" s="11">
        <v>3.5880381105594536E-2</v>
      </c>
      <c r="M250" s="6"/>
      <c r="N250" s="18">
        <f t="shared" si="3"/>
        <v>30.185880381105598</v>
      </c>
      <c r="O250" s="19"/>
      <c r="P250" s="59"/>
    </row>
    <row r="251" spans="1:16" x14ac:dyDescent="0.25">
      <c r="A251" s="9">
        <v>248</v>
      </c>
      <c r="B251" s="1" t="s">
        <v>30</v>
      </c>
      <c r="C251" s="2">
        <v>207</v>
      </c>
      <c r="D251" s="6">
        <v>4</v>
      </c>
      <c r="E251" s="22">
        <v>1.9</v>
      </c>
      <c r="F251" s="22"/>
      <c r="G251" s="22">
        <v>5.87</v>
      </c>
      <c r="H251" s="22"/>
      <c r="I251" s="22">
        <v>21.92</v>
      </c>
      <c r="J251" s="22"/>
      <c r="K251" s="11">
        <v>0.79</v>
      </c>
      <c r="L251" s="11">
        <v>3.6917656084950241E-2</v>
      </c>
      <c r="M251" s="6"/>
      <c r="N251" s="18">
        <f t="shared" si="3"/>
        <v>30.516917656084949</v>
      </c>
      <c r="O251" s="19"/>
      <c r="P251" s="59"/>
    </row>
    <row r="252" spans="1:16" x14ac:dyDescent="0.25">
      <c r="A252" s="9">
        <v>249</v>
      </c>
      <c r="B252" s="1" t="s">
        <v>30</v>
      </c>
      <c r="C252" s="2">
        <v>209</v>
      </c>
      <c r="D252" s="6">
        <v>4</v>
      </c>
      <c r="E252" s="22">
        <v>1.9</v>
      </c>
      <c r="F252" s="22"/>
      <c r="G252" s="22">
        <v>5.87</v>
      </c>
      <c r="H252" s="22"/>
      <c r="I252" s="22">
        <v>21.92</v>
      </c>
      <c r="J252" s="22"/>
      <c r="K252" s="11">
        <v>0.79</v>
      </c>
      <c r="L252" s="11">
        <v>3.6770921530534677E-2</v>
      </c>
      <c r="M252" s="6"/>
      <c r="N252" s="18">
        <f t="shared" si="3"/>
        <v>30.516770921530536</v>
      </c>
      <c r="O252" s="19"/>
      <c r="P252" s="59"/>
    </row>
    <row r="253" spans="1:16" x14ac:dyDescent="0.25">
      <c r="A253" s="9">
        <v>250</v>
      </c>
      <c r="B253" s="1" t="s">
        <v>30</v>
      </c>
      <c r="C253" s="2">
        <v>211</v>
      </c>
      <c r="D253" s="6">
        <v>4</v>
      </c>
      <c r="E253" s="22">
        <v>1.9</v>
      </c>
      <c r="F253" s="22"/>
      <c r="G253" s="22">
        <v>5.87</v>
      </c>
      <c r="H253" s="22"/>
      <c r="I253" s="22">
        <v>21.92</v>
      </c>
      <c r="J253" s="22"/>
      <c r="K253" s="11">
        <v>0.76</v>
      </c>
      <c r="L253" s="11">
        <v>3.0101589909551071E-2</v>
      </c>
      <c r="M253" s="6"/>
      <c r="N253" s="18">
        <f t="shared" si="3"/>
        <v>30.480101589909555</v>
      </c>
      <c r="O253" s="19"/>
      <c r="P253" s="59"/>
    </row>
    <row r="254" spans="1:16" x14ac:dyDescent="0.25">
      <c r="A254" s="9">
        <v>251</v>
      </c>
      <c r="B254" s="1" t="s">
        <v>30</v>
      </c>
      <c r="C254" s="2">
        <v>213</v>
      </c>
      <c r="D254" s="6">
        <v>4</v>
      </c>
      <c r="E254" s="22">
        <v>1.9</v>
      </c>
      <c r="F254" s="22"/>
      <c r="G254" s="22">
        <v>5.87</v>
      </c>
      <c r="H254" s="22"/>
      <c r="I254" s="22">
        <v>21.92</v>
      </c>
      <c r="J254" s="22"/>
      <c r="K254" s="11">
        <v>0.75</v>
      </c>
      <c r="L254" s="11">
        <v>3.5316911082802549E-2</v>
      </c>
      <c r="M254" s="6"/>
      <c r="N254" s="18">
        <f t="shared" si="3"/>
        <v>30.475316911082803</v>
      </c>
      <c r="O254" s="19"/>
      <c r="P254" s="59"/>
    </row>
    <row r="255" spans="1:16" x14ac:dyDescent="0.25">
      <c r="A255" s="9">
        <v>252</v>
      </c>
      <c r="B255" s="1" t="s">
        <v>30</v>
      </c>
      <c r="C255" s="2">
        <v>77</v>
      </c>
      <c r="D255" s="6">
        <v>4</v>
      </c>
      <c r="E255" s="22">
        <v>1.9</v>
      </c>
      <c r="F255" s="22"/>
      <c r="G255" s="22">
        <v>5.87</v>
      </c>
      <c r="H255" s="22"/>
      <c r="I255" s="22">
        <v>21.92</v>
      </c>
      <c r="J255" s="22"/>
      <c r="K255" s="11">
        <v>0.62</v>
      </c>
      <c r="L255" s="11">
        <v>4.6823161619315226E-2</v>
      </c>
      <c r="M255" s="6"/>
      <c r="N255" s="18">
        <f t="shared" si="3"/>
        <v>30.356823161619317</v>
      </c>
      <c r="O255" s="19"/>
      <c r="P255" s="59"/>
    </row>
    <row r="256" spans="1:16" x14ac:dyDescent="0.25">
      <c r="A256" s="9">
        <v>253</v>
      </c>
      <c r="B256" s="1" t="s">
        <v>31</v>
      </c>
      <c r="C256" s="2">
        <v>30</v>
      </c>
      <c r="D256" s="6">
        <v>2</v>
      </c>
      <c r="E256" s="22">
        <v>2.14</v>
      </c>
      <c r="F256" s="22"/>
      <c r="G256" s="22">
        <v>6.38</v>
      </c>
      <c r="H256" s="22"/>
      <c r="I256" s="22">
        <v>26.52</v>
      </c>
      <c r="J256" s="22"/>
      <c r="K256" s="11">
        <v>1.44</v>
      </c>
      <c r="L256" s="11">
        <v>2.9546484573926324E-2</v>
      </c>
      <c r="M256" s="11">
        <v>0.1162</v>
      </c>
      <c r="N256" s="18">
        <f t="shared" si="3"/>
        <v>36.625746484573924</v>
      </c>
      <c r="O256" s="19"/>
      <c r="P256" s="59" t="s">
        <v>87</v>
      </c>
    </row>
    <row r="257" spans="1:16" x14ac:dyDescent="0.25">
      <c r="A257" s="9">
        <v>254</v>
      </c>
      <c r="B257" s="1" t="s">
        <v>31</v>
      </c>
      <c r="C257" s="2" t="s">
        <v>65</v>
      </c>
      <c r="D257" s="6">
        <v>2</v>
      </c>
      <c r="E257" s="22">
        <v>1.99</v>
      </c>
      <c r="F257" s="22"/>
      <c r="G257" s="22">
        <v>5.92</v>
      </c>
      <c r="H257" s="22"/>
      <c r="I257" s="22">
        <v>23.82</v>
      </c>
      <c r="J257" s="22"/>
      <c r="K257" s="11">
        <v>1.24</v>
      </c>
      <c r="L257" s="11">
        <v>4.9227629575749367E-2</v>
      </c>
      <c r="M257" s="11">
        <v>0.187</v>
      </c>
      <c r="N257" s="18">
        <f t="shared" si="3"/>
        <v>33.206227629575743</v>
      </c>
      <c r="O257" s="19"/>
      <c r="P257" s="59" t="s">
        <v>87</v>
      </c>
    </row>
    <row r="258" spans="1:16" x14ac:dyDescent="0.25">
      <c r="A258" s="9">
        <v>255</v>
      </c>
      <c r="B258" s="1" t="s">
        <v>31</v>
      </c>
      <c r="C258" s="2">
        <v>34</v>
      </c>
      <c r="D258" s="6">
        <v>2</v>
      </c>
      <c r="E258" s="22">
        <v>2.14</v>
      </c>
      <c r="F258" s="22"/>
      <c r="G258" s="22">
        <v>6.38</v>
      </c>
      <c r="H258" s="22"/>
      <c r="I258" s="22">
        <v>26.52</v>
      </c>
      <c r="J258" s="22"/>
      <c r="K258" s="11">
        <v>2.48</v>
      </c>
      <c r="L258" s="11">
        <v>4.0462103591210226E-2</v>
      </c>
      <c r="M258" s="11">
        <v>0.20030000000000001</v>
      </c>
      <c r="N258" s="18">
        <f t="shared" si="3"/>
        <v>37.760762103591205</v>
      </c>
      <c r="O258" s="19"/>
      <c r="P258" s="59"/>
    </row>
    <row r="259" spans="1:16" x14ac:dyDescent="0.25">
      <c r="A259" s="9">
        <v>256</v>
      </c>
      <c r="B259" s="1" t="s">
        <v>31</v>
      </c>
      <c r="C259" s="2" t="s">
        <v>66</v>
      </c>
      <c r="D259" s="6">
        <v>2</v>
      </c>
      <c r="E259" s="22">
        <v>1.99</v>
      </c>
      <c r="F259" s="22"/>
      <c r="G259" s="22">
        <v>5.92</v>
      </c>
      <c r="H259" s="22"/>
      <c r="I259" s="22">
        <v>23.82</v>
      </c>
      <c r="J259" s="22"/>
      <c r="K259" s="11">
        <v>1.21</v>
      </c>
      <c r="L259" s="11">
        <v>4.7789110393716513E-2</v>
      </c>
      <c r="M259" s="11">
        <v>0.18260000000000001</v>
      </c>
      <c r="N259" s="18">
        <f t="shared" si="3"/>
        <v>33.170389110393714</v>
      </c>
      <c r="O259" s="19"/>
      <c r="P259" s="59" t="s">
        <v>87</v>
      </c>
    </row>
    <row r="260" spans="1:16" x14ac:dyDescent="0.25">
      <c r="A260" s="9">
        <v>257</v>
      </c>
      <c r="B260" s="1" t="s">
        <v>31</v>
      </c>
      <c r="C260" s="2">
        <v>38</v>
      </c>
      <c r="D260" s="6">
        <v>2</v>
      </c>
      <c r="E260" s="22">
        <v>2.14</v>
      </c>
      <c r="F260" s="22"/>
      <c r="G260" s="22">
        <v>6.38</v>
      </c>
      <c r="H260" s="22"/>
      <c r="I260" s="22">
        <v>26.52</v>
      </c>
      <c r="J260" s="22"/>
      <c r="K260" s="11">
        <v>1.75</v>
      </c>
      <c r="L260" s="11">
        <v>4.5214693550364123E-2</v>
      </c>
      <c r="M260" s="11">
        <v>0.1409</v>
      </c>
      <c r="N260" s="18">
        <f t="shared" si="3"/>
        <v>36.976114693550365</v>
      </c>
      <c r="O260" s="19"/>
      <c r="P260" s="59"/>
    </row>
    <row r="261" spans="1:16" x14ac:dyDescent="0.25">
      <c r="A261" s="9">
        <v>258</v>
      </c>
      <c r="B261" s="1" t="s">
        <v>31</v>
      </c>
      <c r="C261" s="2">
        <v>40</v>
      </c>
      <c r="D261" s="6">
        <v>2</v>
      </c>
      <c r="E261" s="22">
        <v>2.14</v>
      </c>
      <c r="F261" s="22"/>
      <c r="G261" s="22">
        <v>6.38</v>
      </c>
      <c r="H261" s="22"/>
      <c r="I261" s="22">
        <v>26.52</v>
      </c>
      <c r="J261" s="22"/>
      <c r="K261" s="11">
        <v>1.88</v>
      </c>
      <c r="L261" s="11">
        <v>4.521178829120006E-2</v>
      </c>
      <c r="M261" s="11">
        <v>0.1515</v>
      </c>
      <c r="N261" s="18">
        <f t="shared" ref="N261:N324" si="4">E261+G261+I261+K261+L261+M261</f>
        <v>37.116711788291198</v>
      </c>
      <c r="O261" s="19"/>
      <c r="P261" s="59"/>
    </row>
    <row r="262" spans="1:16" x14ac:dyDescent="0.25">
      <c r="A262" s="9">
        <v>259</v>
      </c>
      <c r="B262" s="1" t="s">
        <v>31</v>
      </c>
      <c r="C262" s="2">
        <v>42</v>
      </c>
      <c r="D262" s="6">
        <v>2</v>
      </c>
      <c r="E262" s="22">
        <v>2.14</v>
      </c>
      <c r="F262" s="22"/>
      <c r="G262" s="22">
        <v>6.38</v>
      </c>
      <c r="H262" s="22"/>
      <c r="I262" s="22">
        <v>26.52</v>
      </c>
      <c r="J262" s="22"/>
      <c r="K262" s="11">
        <v>2.16</v>
      </c>
      <c r="L262" s="11">
        <v>6.0695719201651753E-2</v>
      </c>
      <c r="M262" s="11">
        <v>0.23330000000000001</v>
      </c>
      <c r="N262" s="18">
        <f t="shared" si="4"/>
        <v>37.493995719201656</v>
      </c>
      <c r="O262" s="19"/>
      <c r="P262" s="59"/>
    </row>
    <row r="263" spans="1:16" x14ac:dyDescent="0.25">
      <c r="A263" s="9">
        <v>260</v>
      </c>
      <c r="B263" s="1" t="s">
        <v>31</v>
      </c>
      <c r="C263" s="2">
        <v>45</v>
      </c>
      <c r="D263" s="6">
        <v>4</v>
      </c>
      <c r="E263" s="22">
        <v>1.9</v>
      </c>
      <c r="F263" s="22"/>
      <c r="G263" s="22">
        <v>5.87</v>
      </c>
      <c r="H263" s="22"/>
      <c r="I263" s="22">
        <v>21.92</v>
      </c>
      <c r="J263" s="22"/>
      <c r="K263" s="11">
        <v>0.74</v>
      </c>
      <c r="L263" s="11">
        <v>1.8972024844085472E-2</v>
      </c>
      <c r="M263" s="11">
        <v>0.45369999999999999</v>
      </c>
      <c r="N263" s="18">
        <f t="shared" si="4"/>
        <v>30.902672024844087</v>
      </c>
      <c r="O263" s="19"/>
      <c r="P263" s="59"/>
    </row>
    <row r="264" spans="1:16" x14ac:dyDescent="0.25">
      <c r="A264" s="9">
        <v>261</v>
      </c>
      <c r="B264" s="1" t="s">
        <v>31</v>
      </c>
      <c r="C264" s="2">
        <v>46</v>
      </c>
      <c r="D264" s="6">
        <v>2</v>
      </c>
      <c r="E264" s="22">
        <v>2.14</v>
      </c>
      <c r="F264" s="22"/>
      <c r="G264" s="22">
        <v>6.38</v>
      </c>
      <c r="H264" s="22"/>
      <c r="I264" s="22">
        <v>26.52</v>
      </c>
      <c r="J264" s="22"/>
      <c r="K264" s="11">
        <v>2.17</v>
      </c>
      <c r="L264" s="11">
        <v>6.1183274720728174E-2</v>
      </c>
      <c r="M264" s="11">
        <v>0.23430000000000001</v>
      </c>
      <c r="N264" s="18">
        <f t="shared" si="4"/>
        <v>37.505483274720724</v>
      </c>
      <c r="O264" s="19"/>
      <c r="P264" s="59"/>
    </row>
    <row r="265" spans="1:16" x14ac:dyDescent="0.25">
      <c r="A265" s="9">
        <v>262</v>
      </c>
      <c r="B265" s="1" t="s">
        <v>31</v>
      </c>
      <c r="C265" s="2">
        <v>48</v>
      </c>
      <c r="D265" s="6">
        <v>2</v>
      </c>
      <c r="E265" s="22">
        <v>2.14</v>
      </c>
      <c r="F265" s="22"/>
      <c r="G265" s="22">
        <v>6.38</v>
      </c>
      <c r="H265" s="22"/>
      <c r="I265" s="22">
        <v>26.52</v>
      </c>
      <c r="J265" s="22"/>
      <c r="K265" s="11">
        <v>2.0299999999999998</v>
      </c>
      <c r="L265" s="11">
        <v>5.2047408340406894E-2</v>
      </c>
      <c r="M265" s="11">
        <v>0.30609999999999998</v>
      </c>
      <c r="N265" s="18">
        <f t="shared" si="4"/>
        <v>37.428147408340408</v>
      </c>
      <c r="O265" s="19"/>
      <c r="P265" s="59"/>
    </row>
    <row r="266" spans="1:16" x14ac:dyDescent="0.25">
      <c r="A266" s="9">
        <v>263</v>
      </c>
      <c r="B266" s="1" t="s">
        <v>32</v>
      </c>
      <c r="C266" s="2">
        <v>49</v>
      </c>
      <c r="D266" s="6">
        <v>4</v>
      </c>
      <c r="E266" s="22">
        <v>1.9</v>
      </c>
      <c r="F266" s="22"/>
      <c r="G266" s="22">
        <v>5.87</v>
      </c>
      <c r="H266" s="22"/>
      <c r="I266" s="22">
        <v>21.92</v>
      </c>
      <c r="J266" s="22"/>
      <c r="K266" s="11">
        <v>0.8</v>
      </c>
      <c r="L266" s="11">
        <v>3.6653445198143515E-2</v>
      </c>
      <c r="M266" s="6"/>
      <c r="N266" s="18">
        <f t="shared" si="4"/>
        <v>30.526653445198146</v>
      </c>
      <c r="O266" s="19"/>
      <c r="P266" s="59"/>
    </row>
    <row r="267" spans="1:16" x14ac:dyDescent="0.25">
      <c r="A267" s="9">
        <v>264</v>
      </c>
      <c r="B267" s="1" t="s">
        <v>32</v>
      </c>
      <c r="C267" s="2">
        <v>51</v>
      </c>
      <c r="D267" s="6">
        <v>4</v>
      </c>
      <c r="E267" s="22">
        <v>1.9</v>
      </c>
      <c r="F267" s="22"/>
      <c r="G267" s="22">
        <v>5.87</v>
      </c>
      <c r="H267" s="22"/>
      <c r="I267" s="22">
        <v>21.92</v>
      </c>
      <c r="J267" s="22"/>
      <c r="K267" s="11">
        <v>0.8</v>
      </c>
      <c r="L267" s="11">
        <v>3.7273240343347634E-2</v>
      </c>
      <c r="M267" s="6"/>
      <c r="N267" s="18">
        <f t="shared" si="4"/>
        <v>30.527273240343348</v>
      </c>
      <c r="O267" s="19"/>
      <c r="P267" s="59"/>
    </row>
    <row r="268" spans="1:16" x14ac:dyDescent="0.25">
      <c r="A268" s="9">
        <v>265</v>
      </c>
      <c r="B268" s="1" t="s">
        <v>33</v>
      </c>
      <c r="C268" s="2">
        <v>1</v>
      </c>
      <c r="D268" s="6">
        <v>4</v>
      </c>
      <c r="E268" s="22">
        <v>1.9</v>
      </c>
      <c r="F268" s="22"/>
      <c r="G268" s="22">
        <v>5.87</v>
      </c>
      <c r="H268" s="22"/>
      <c r="I268" s="22">
        <v>21.92</v>
      </c>
      <c r="J268" s="22"/>
      <c r="K268" s="11">
        <v>0.87</v>
      </c>
      <c r="L268" s="11">
        <v>2.4822674250108673E-2</v>
      </c>
      <c r="M268" s="6"/>
      <c r="N268" s="18">
        <f t="shared" si="4"/>
        <v>30.584822674250113</v>
      </c>
      <c r="O268" s="19"/>
      <c r="P268" s="59"/>
    </row>
    <row r="269" spans="1:16" x14ac:dyDescent="0.25">
      <c r="A269" s="9">
        <v>266</v>
      </c>
      <c r="B269" s="1" t="s">
        <v>33</v>
      </c>
      <c r="C269" s="2">
        <v>11</v>
      </c>
      <c r="D269" s="6">
        <v>4</v>
      </c>
      <c r="E269" s="22">
        <v>1.9</v>
      </c>
      <c r="F269" s="22"/>
      <c r="G269" s="22">
        <v>5.87</v>
      </c>
      <c r="H269" s="22"/>
      <c r="I269" s="22">
        <v>21.92</v>
      </c>
      <c r="J269" s="22"/>
      <c r="K269" s="11">
        <v>0.26</v>
      </c>
      <c r="L269" s="11">
        <v>2.4127456349511574E-2</v>
      </c>
      <c r="M269" s="6"/>
      <c r="N269" s="18">
        <f t="shared" si="4"/>
        <v>29.974127456349514</v>
      </c>
      <c r="O269" s="19"/>
      <c r="P269" s="59"/>
    </row>
    <row r="270" spans="1:16" x14ac:dyDescent="0.25">
      <c r="A270" s="9">
        <v>267</v>
      </c>
      <c r="B270" s="1" t="s">
        <v>33</v>
      </c>
      <c r="C270" s="2">
        <v>13</v>
      </c>
      <c r="D270" s="6">
        <v>4</v>
      </c>
      <c r="E270" s="22">
        <v>1.9</v>
      </c>
      <c r="F270" s="22"/>
      <c r="G270" s="22">
        <v>5.87</v>
      </c>
      <c r="H270" s="22"/>
      <c r="I270" s="22">
        <v>21.92</v>
      </c>
      <c r="J270" s="22"/>
      <c r="K270" s="11">
        <v>0.85</v>
      </c>
      <c r="L270" s="11">
        <v>3.4583641417651148E-2</v>
      </c>
      <c r="M270" s="6"/>
      <c r="N270" s="18">
        <f t="shared" si="4"/>
        <v>30.574583641417654</v>
      </c>
      <c r="O270" s="19"/>
      <c r="P270" s="59"/>
    </row>
    <row r="271" spans="1:16" x14ac:dyDescent="0.25">
      <c r="A271" s="9">
        <v>268</v>
      </c>
      <c r="B271" s="1" t="s">
        <v>33</v>
      </c>
      <c r="C271" s="2">
        <v>14</v>
      </c>
      <c r="D271" s="6">
        <v>4</v>
      </c>
      <c r="E271" s="22">
        <v>1.9</v>
      </c>
      <c r="F271" s="22"/>
      <c r="G271" s="22">
        <v>5.87</v>
      </c>
      <c r="H271" s="22"/>
      <c r="I271" s="22">
        <v>21.92</v>
      </c>
      <c r="J271" s="22"/>
      <c r="K271" s="11">
        <v>0.86</v>
      </c>
      <c r="L271" s="11">
        <v>3.6114273873453187E-2</v>
      </c>
      <c r="M271" s="6"/>
      <c r="N271" s="18">
        <f t="shared" si="4"/>
        <v>30.586114273873452</v>
      </c>
      <c r="O271" s="19"/>
      <c r="P271" s="59"/>
    </row>
    <row r="272" spans="1:16" x14ac:dyDescent="0.25">
      <c r="A272" s="9">
        <v>269</v>
      </c>
      <c r="B272" s="1" t="s">
        <v>33</v>
      </c>
      <c r="C272" s="2">
        <v>15</v>
      </c>
      <c r="D272" s="6">
        <v>4</v>
      </c>
      <c r="E272" s="22">
        <v>1.9</v>
      </c>
      <c r="F272" s="22"/>
      <c r="G272" s="22">
        <v>5.87</v>
      </c>
      <c r="H272" s="22"/>
      <c r="I272" s="22">
        <v>21.92</v>
      </c>
      <c r="J272" s="22"/>
      <c r="K272" s="11">
        <v>0.87</v>
      </c>
      <c r="L272" s="11">
        <v>3.5439050808535065E-2</v>
      </c>
      <c r="M272" s="6"/>
      <c r="N272" s="18">
        <f t="shared" si="4"/>
        <v>30.595439050808537</v>
      </c>
      <c r="O272" s="19"/>
      <c r="P272" s="59"/>
    </row>
    <row r="273" spans="1:16" x14ac:dyDescent="0.25">
      <c r="A273" s="9">
        <v>270</v>
      </c>
      <c r="B273" s="1" t="s">
        <v>33</v>
      </c>
      <c r="C273" s="2">
        <v>16</v>
      </c>
      <c r="D273" s="6">
        <v>4</v>
      </c>
      <c r="E273" s="22">
        <v>1.9</v>
      </c>
      <c r="F273" s="22"/>
      <c r="G273" s="22">
        <v>5.87</v>
      </c>
      <c r="H273" s="22"/>
      <c r="I273" s="22">
        <v>21.92</v>
      </c>
      <c r="J273" s="22"/>
      <c r="K273" s="11">
        <v>0.87</v>
      </c>
      <c r="L273" s="11">
        <v>3.4813705046175189E-2</v>
      </c>
      <c r="M273" s="6"/>
      <c r="N273" s="18">
        <f t="shared" si="4"/>
        <v>30.594813705046178</v>
      </c>
      <c r="O273" s="19"/>
      <c r="P273" s="59"/>
    </row>
    <row r="274" spans="1:16" x14ac:dyDescent="0.25">
      <c r="A274" s="9">
        <v>271</v>
      </c>
      <c r="B274" s="1" t="s">
        <v>33</v>
      </c>
      <c r="C274" s="2">
        <v>19</v>
      </c>
      <c r="D274" s="6">
        <v>4</v>
      </c>
      <c r="E274" s="22">
        <v>1.9</v>
      </c>
      <c r="F274" s="22"/>
      <c r="G274" s="22">
        <v>5.87</v>
      </c>
      <c r="H274" s="22"/>
      <c r="I274" s="22">
        <v>21.92</v>
      </c>
      <c r="J274" s="22"/>
      <c r="K274" s="11">
        <v>0.31</v>
      </c>
      <c r="L274" s="11">
        <v>2.706718997231013E-2</v>
      </c>
      <c r="M274" s="11">
        <v>0.1018</v>
      </c>
      <c r="N274" s="18">
        <f t="shared" si="4"/>
        <v>30.128867189972311</v>
      </c>
      <c r="O274" s="19"/>
      <c r="P274" s="59"/>
    </row>
    <row r="275" spans="1:16" x14ac:dyDescent="0.25">
      <c r="A275" s="9">
        <v>272</v>
      </c>
      <c r="B275" s="1" t="s">
        <v>34</v>
      </c>
      <c r="C275" s="2">
        <v>3</v>
      </c>
      <c r="D275" s="6">
        <v>5</v>
      </c>
      <c r="E275" s="22">
        <v>1.64</v>
      </c>
      <c r="F275" s="22"/>
      <c r="G275" s="22">
        <v>5.87</v>
      </c>
      <c r="H275" s="22"/>
      <c r="I275" s="22">
        <v>18.11</v>
      </c>
      <c r="J275" s="22"/>
      <c r="K275" s="11">
        <v>0.77</v>
      </c>
      <c r="L275" s="11">
        <v>1.1558372738486842E-2</v>
      </c>
      <c r="M275" s="6"/>
      <c r="N275" s="18">
        <f t="shared" si="4"/>
        <v>26.401558372738485</v>
      </c>
      <c r="O275" s="19"/>
      <c r="P275" s="59"/>
    </row>
    <row r="276" spans="1:16" x14ac:dyDescent="0.25">
      <c r="A276" s="9">
        <v>273</v>
      </c>
      <c r="B276" s="1" t="s">
        <v>34</v>
      </c>
      <c r="C276" s="2">
        <v>4</v>
      </c>
      <c r="D276" s="6">
        <v>4</v>
      </c>
      <c r="E276" s="22">
        <v>0.57999999999999996</v>
      </c>
      <c r="F276" s="22"/>
      <c r="G276" s="22">
        <v>0</v>
      </c>
      <c r="H276" s="22"/>
      <c r="I276" s="22">
        <v>10.72</v>
      </c>
      <c r="J276" s="22"/>
      <c r="K276" s="11">
        <v>0.8</v>
      </c>
      <c r="L276" s="11">
        <v>2.7070480180470511E-2</v>
      </c>
      <c r="M276" s="6"/>
      <c r="N276" s="18">
        <f t="shared" si="4"/>
        <v>12.127070480180471</v>
      </c>
      <c r="O276" s="19"/>
      <c r="P276" s="59"/>
    </row>
    <row r="277" spans="1:16" x14ac:dyDescent="0.25">
      <c r="A277" s="9">
        <v>274</v>
      </c>
      <c r="B277" s="1" t="s">
        <v>33</v>
      </c>
      <c r="C277" s="3" t="s">
        <v>67</v>
      </c>
      <c r="D277" s="6">
        <v>4</v>
      </c>
      <c r="E277" s="22">
        <v>1.9</v>
      </c>
      <c r="F277" s="22"/>
      <c r="G277" s="22">
        <v>5.87</v>
      </c>
      <c r="H277" s="22"/>
      <c r="I277" s="22">
        <v>21.92</v>
      </c>
      <c r="J277" s="22"/>
      <c r="K277" s="11">
        <v>0.8</v>
      </c>
      <c r="L277" s="11">
        <v>4.060821339629108E-2</v>
      </c>
      <c r="M277" s="6"/>
      <c r="N277" s="18">
        <f t="shared" si="4"/>
        <v>30.530608213396292</v>
      </c>
      <c r="O277" s="19"/>
      <c r="P277" s="59"/>
    </row>
    <row r="278" spans="1:16" x14ac:dyDescent="0.25">
      <c r="A278" s="9">
        <v>275</v>
      </c>
      <c r="B278" s="1" t="s">
        <v>35</v>
      </c>
      <c r="C278" s="2">
        <v>2</v>
      </c>
      <c r="D278" s="6">
        <v>4</v>
      </c>
      <c r="E278" s="22">
        <v>1.9</v>
      </c>
      <c r="F278" s="22"/>
      <c r="G278" s="22">
        <v>5.87</v>
      </c>
      <c r="H278" s="22"/>
      <c r="I278" s="22">
        <v>21.92</v>
      </c>
      <c r="J278" s="22"/>
      <c r="K278" s="11">
        <v>0.81</v>
      </c>
      <c r="L278" s="11">
        <v>3.9387296689569015E-2</v>
      </c>
      <c r="M278" s="6"/>
      <c r="N278" s="18">
        <f t="shared" si="4"/>
        <v>30.539387296689569</v>
      </c>
      <c r="O278" s="19"/>
      <c r="P278" s="59" t="s">
        <v>81</v>
      </c>
    </row>
    <row r="279" spans="1:16" x14ac:dyDescent="0.25">
      <c r="A279" s="9">
        <v>276</v>
      </c>
      <c r="B279" s="1" t="s">
        <v>35</v>
      </c>
      <c r="C279" s="2">
        <v>28</v>
      </c>
      <c r="D279" s="6">
        <v>4</v>
      </c>
      <c r="E279" s="22">
        <v>1.9</v>
      </c>
      <c r="F279" s="22"/>
      <c r="G279" s="22">
        <v>5.87</v>
      </c>
      <c r="H279" s="22"/>
      <c r="I279" s="22">
        <v>21.92</v>
      </c>
      <c r="J279" s="22"/>
      <c r="K279" s="11">
        <v>0.76</v>
      </c>
      <c r="L279" s="11">
        <v>3.0771869481765836E-2</v>
      </c>
      <c r="M279" s="6"/>
      <c r="N279" s="18">
        <f t="shared" si="4"/>
        <v>30.480771869481767</v>
      </c>
      <c r="O279" s="19"/>
      <c r="P279" s="59"/>
    </row>
    <row r="280" spans="1:16" x14ac:dyDescent="0.25">
      <c r="A280" s="9">
        <v>277</v>
      </c>
      <c r="B280" s="1" t="s">
        <v>35</v>
      </c>
      <c r="C280" s="2" t="s">
        <v>68</v>
      </c>
      <c r="D280" s="6">
        <v>4</v>
      </c>
      <c r="E280" s="22">
        <v>1.9</v>
      </c>
      <c r="F280" s="22"/>
      <c r="G280" s="22">
        <v>5.87</v>
      </c>
      <c r="H280" s="22"/>
      <c r="I280" s="22">
        <v>21.92</v>
      </c>
      <c r="J280" s="22"/>
      <c r="K280" s="11">
        <v>0.76</v>
      </c>
      <c r="L280" s="11">
        <v>3.0364986768802234E-2</v>
      </c>
      <c r="M280" s="6"/>
      <c r="N280" s="18">
        <f t="shared" si="4"/>
        <v>30.480364986768805</v>
      </c>
      <c r="O280" s="19"/>
      <c r="P280" s="59"/>
    </row>
    <row r="281" spans="1:16" x14ac:dyDescent="0.25">
      <c r="A281" s="9">
        <v>278</v>
      </c>
      <c r="B281" s="1" t="s">
        <v>35</v>
      </c>
      <c r="C281" s="2">
        <v>4</v>
      </c>
      <c r="D281" s="6">
        <v>4</v>
      </c>
      <c r="E281" s="22">
        <v>1.9</v>
      </c>
      <c r="F281" s="22"/>
      <c r="G281" s="22">
        <v>5.87</v>
      </c>
      <c r="H281" s="22"/>
      <c r="I281" s="22">
        <v>21.92</v>
      </c>
      <c r="J281" s="22"/>
      <c r="K281" s="11">
        <v>0.8</v>
      </c>
      <c r="L281" s="11">
        <v>3.630819749538082E-2</v>
      </c>
      <c r="M281" s="6"/>
      <c r="N281" s="18">
        <f t="shared" si="4"/>
        <v>30.526308197495382</v>
      </c>
      <c r="O281" s="19"/>
      <c r="P281" s="59"/>
    </row>
    <row r="282" spans="1:16" x14ac:dyDescent="0.25">
      <c r="A282" s="9">
        <v>279</v>
      </c>
      <c r="B282" s="1" t="s">
        <v>35</v>
      </c>
      <c r="C282" s="2">
        <v>7</v>
      </c>
      <c r="D282" s="6">
        <v>5</v>
      </c>
      <c r="E282" s="22">
        <v>1.64</v>
      </c>
      <c r="F282" s="22"/>
      <c r="G282" s="22">
        <v>5.87</v>
      </c>
      <c r="H282" s="22"/>
      <c r="I282" s="22">
        <v>18.11</v>
      </c>
      <c r="J282" s="22"/>
      <c r="K282" s="11">
        <v>0.8</v>
      </c>
      <c r="L282" s="11">
        <v>3.2420897470554169E-2</v>
      </c>
      <c r="M282" s="11">
        <v>0.35539999999999999</v>
      </c>
      <c r="N282" s="18">
        <f t="shared" si="4"/>
        <v>26.807820897470553</v>
      </c>
      <c r="O282" s="19"/>
      <c r="P282" s="59"/>
    </row>
    <row r="283" spans="1:16" x14ac:dyDescent="0.25">
      <c r="A283" s="9">
        <v>280</v>
      </c>
      <c r="B283" s="1" t="s">
        <v>36</v>
      </c>
      <c r="C283" s="2">
        <v>1</v>
      </c>
      <c r="D283" s="6">
        <v>4</v>
      </c>
      <c r="E283" s="22">
        <v>1.9</v>
      </c>
      <c r="F283" s="22"/>
      <c r="G283" s="22">
        <v>5.87</v>
      </c>
      <c r="H283" s="22"/>
      <c r="I283" s="22">
        <v>21.92</v>
      </c>
      <c r="J283" s="22"/>
      <c r="K283" s="11">
        <v>0.45</v>
      </c>
      <c r="L283" s="11">
        <v>4.0995217014247368E-2</v>
      </c>
      <c r="M283" s="6"/>
      <c r="N283" s="18">
        <f t="shared" si="4"/>
        <v>30.180995217014249</v>
      </c>
      <c r="O283" s="19"/>
      <c r="P283" s="59"/>
    </row>
    <row r="284" spans="1:16" x14ac:dyDescent="0.25">
      <c r="A284" s="9">
        <v>281</v>
      </c>
      <c r="B284" s="1" t="s">
        <v>36</v>
      </c>
      <c r="C284" s="2">
        <v>10</v>
      </c>
      <c r="D284" s="6">
        <v>4</v>
      </c>
      <c r="E284" s="22">
        <v>1.9</v>
      </c>
      <c r="F284" s="22"/>
      <c r="G284" s="22">
        <v>5.87</v>
      </c>
      <c r="H284" s="22"/>
      <c r="I284" s="22">
        <v>21.92</v>
      </c>
      <c r="J284" s="22"/>
      <c r="K284" s="11">
        <v>0.45</v>
      </c>
      <c r="L284" s="11">
        <v>3.7966404738696863E-2</v>
      </c>
      <c r="M284" s="6"/>
      <c r="N284" s="18">
        <f t="shared" si="4"/>
        <v>30.177966404738697</v>
      </c>
      <c r="O284" s="19"/>
      <c r="P284" s="59"/>
    </row>
    <row r="285" spans="1:16" x14ac:dyDescent="0.25">
      <c r="A285" s="9">
        <v>282</v>
      </c>
      <c r="B285" s="1" t="s">
        <v>36</v>
      </c>
      <c r="C285" s="2">
        <v>2</v>
      </c>
      <c r="D285" s="6">
        <v>4</v>
      </c>
      <c r="E285" s="22">
        <v>1.9</v>
      </c>
      <c r="F285" s="22"/>
      <c r="G285" s="22">
        <v>5.87</v>
      </c>
      <c r="H285" s="22"/>
      <c r="I285" s="22">
        <v>21.92</v>
      </c>
      <c r="J285" s="22"/>
      <c r="K285" s="11">
        <v>0.46</v>
      </c>
      <c r="L285" s="11">
        <v>4.0865668789808914E-2</v>
      </c>
      <c r="M285" s="6"/>
      <c r="N285" s="18">
        <f t="shared" si="4"/>
        <v>30.190865668789812</v>
      </c>
      <c r="O285" s="19"/>
      <c r="P285" s="59"/>
    </row>
    <row r="286" spans="1:16" x14ac:dyDescent="0.25">
      <c r="A286" s="9">
        <v>283</v>
      </c>
      <c r="B286" s="1" t="s">
        <v>36</v>
      </c>
      <c r="C286" s="2">
        <v>3</v>
      </c>
      <c r="D286" s="6">
        <v>4</v>
      </c>
      <c r="E286" s="22">
        <v>1.9</v>
      </c>
      <c r="F286" s="22"/>
      <c r="G286" s="22">
        <v>5.87</v>
      </c>
      <c r="H286" s="22"/>
      <c r="I286" s="22">
        <v>21.92</v>
      </c>
      <c r="J286" s="22"/>
      <c r="K286" s="11">
        <v>0.45</v>
      </c>
      <c r="L286" s="11">
        <v>4.0676439768870004E-2</v>
      </c>
      <c r="M286" s="6"/>
      <c r="N286" s="18">
        <f t="shared" si="4"/>
        <v>30.18067643976887</v>
      </c>
      <c r="O286" s="19"/>
      <c r="P286" s="59"/>
    </row>
    <row r="287" spans="1:16" x14ac:dyDescent="0.25">
      <c r="A287" s="9">
        <v>284</v>
      </c>
      <c r="B287" s="1" t="s">
        <v>36</v>
      </c>
      <c r="C287" s="2">
        <v>4</v>
      </c>
      <c r="D287" s="6">
        <v>4</v>
      </c>
      <c r="E287" s="22">
        <v>1.9</v>
      </c>
      <c r="F287" s="22"/>
      <c r="G287" s="22">
        <v>5.87</v>
      </c>
      <c r="H287" s="22"/>
      <c r="I287" s="20">
        <v>21.92</v>
      </c>
      <c r="J287" s="21"/>
      <c r="K287" s="11">
        <v>0.46</v>
      </c>
      <c r="L287" s="11">
        <v>4.087285590163503E-2</v>
      </c>
      <c r="M287" s="6"/>
      <c r="N287" s="18">
        <f t="shared" si="4"/>
        <v>30.190872855901638</v>
      </c>
      <c r="O287" s="19"/>
      <c r="P287" s="59" t="s">
        <v>81</v>
      </c>
    </row>
    <row r="288" spans="1:16" x14ac:dyDescent="0.25">
      <c r="A288" s="9">
        <v>285</v>
      </c>
      <c r="B288" s="1" t="s">
        <v>36</v>
      </c>
      <c r="C288" s="2">
        <v>5</v>
      </c>
      <c r="D288" s="6">
        <v>4</v>
      </c>
      <c r="E288" s="22">
        <v>1.9</v>
      </c>
      <c r="F288" s="22"/>
      <c r="G288" s="22">
        <v>5.87</v>
      </c>
      <c r="H288" s="22"/>
      <c r="I288" s="22">
        <v>21.92</v>
      </c>
      <c r="J288" s="22"/>
      <c r="K288" s="11">
        <v>0.45</v>
      </c>
      <c r="L288" s="11">
        <v>3.6974821052631578E-2</v>
      </c>
      <c r="M288" s="6"/>
      <c r="N288" s="18">
        <f t="shared" si="4"/>
        <v>30.176974821052632</v>
      </c>
      <c r="O288" s="19"/>
      <c r="P288" s="59"/>
    </row>
    <row r="289" spans="1:16" x14ac:dyDescent="0.25">
      <c r="A289" s="9">
        <v>286</v>
      </c>
      <c r="B289" s="1" t="s">
        <v>36</v>
      </c>
      <c r="C289" s="2">
        <v>7</v>
      </c>
      <c r="D289" s="6">
        <v>4</v>
      </c>
      <c r="E289" s="22">
        <v>1.9</v>
      </c>
      <c r="F289" s="22"/>
      <c r="G289" s="22">
        <v>5.87</v>
      </c>
      <c r="H289" s="22"/>
      <c r="I289" s="22">
        <v>21.92</v>
      </c>
      <c r="J289" s="22"/>
      <c r="K289" s="11">
        <v>0.47</v>
      </c>
      <c r="L289" s="11">
        <v>3.7306699023549682E-2</v>
      </c>
      <c r="M289" s="6"/>
      <c r="N289" s="18">
        <f t="shared" si="4"/>
        <v>30.197306699023549</v>
      </c>
      <c r="O289" s="19"/>
      <c r="P289" s="59"/>
    </row>
    <row r="290" spans="1:16" x14ac:dyDescent="0.25">
      <c r="A290" s="9">
        <v>287</v>
      </c>
      <c r="B290" s="1" t="s">
        <v>36</v>
      </c>
      <c r="C290" s="2">
        <v>8</v>
      </c>
      <c r="D290" s="6">
        <v>4</v>
      </c>
      <c r="E290" s="22">
        <v>1.9</v>
      </c>
      <c r="F290" s="22"/>
      <c r="G290" s="22">
        <v>5.87</v>
      </c>
      <c r="H290" s="22"/>
      <c r="I290" s="22">
        <v>21.92</v>
      </c>
      <c r="J290" s="22"/>
      <c r="K290" s="11">
        <v>0.46</v>
      </c>
      <c r="L290" s="11">
        <v>3.6429626923630082E-2</v>
      </c>
      <c r="M290" s="6"/>
      <c r="N290" s="18">
        <f t="shared" si="4"/>
        <v>30.186429626923633</v>
      </c>
      <c r="O290" s="19"/>
      <c r="P290" s="59"/>
    </row>
    <row r="291" spans="1:16" x14ac:dyDescent="0.25">
      <c r="A291" s="9">
        <v>288</v>
      </c>
      <c r="B291" s="1" t="s">
        <v>36</v>
      </c>
      <c r="C291" s="2">
        <v>9</v>
      </c>
      <c r="D291" s="6">
        <v>4</v>
      </c>
      <c r="E291" s="22">
        <v>1.9</v>
      </c>
      <c r="F291" s="22"/>
      <c r="G291" s="22">
        <v>5.87</v>
      </c>
      <c r="H291" s="22"/>
      <c r="I291" s="20">
        <v>21.92</v>
      </c>
      <c r="J291" s="21"/>
      <c r="K291" s="11">
        <v>0.45</v>
      </c>
      <c r="L291" s="11">
        <v>3.5789351112621035E-2</v>
      </c>
      <c r="M291" s="6"/>
      <c r="N291" s="18">
        <f t="shared" si="4"/>
        <v>30.17578935111262</v>
      </c>
      <c r="O291" s="19"/>
      <c r="P291" s="59" t="s">
        <v>81</v>
      </c>
    </row>
    <row r="292" spans="1:16" x14ac:dyDescent="0.25">
      <c r="A292" s="9">
        <v>289</v>
      </c>
      <c r="B292" s="1" t="s">
        <v>37</v>
      </c>
      <c r="C292" s="2">
        <v>11</v>
      </c>
      <c r="D292" s="6">
        <v>4</v>
      </c>
      <c r="E292" s="22">
        <v>1.9</v>
      </c>
      <c r="F292" s="22"/>
      <c r="G292" s="22">
        <v>5.87</v>
      </c>
      <c r="H292" s="22"/>
      <c r="I292" s="22">
        <v>21.92</v>
      </c>
      <c r="J292" s="22"/>
      <c r="K292" s="11">
        <v>0.55000000000000004</v>
      </c>
      <c r="L292" s="11">
        <v>3.1574636735676453E-2</v>
      </c>
      <c r="M292" s="6"/>
      <c r="N292" s="18">
        <f t="shared" si="4"/>
        <v>30.271574636735679</v>
      </c>
      <c r="O292" s="19"/>
      <c r="P292" s="59"/>
    </row>
    <row r="293" spans="1:16" x14ac:dyDescent="0.25">
      <c r="A293" s="9">
        <v>290</v>
      </c>
      <c r="B293" s="1" t="s">
        <v>37</v>
      </c>
      <c r="C293" s="2">
        <v>12</v>
      </c>
      <c r="D293" s="6">
        <v>4</v>
      </c>
      <c r="E293" s="22">
        <v>1.9</v>
      </c>
      <c r="F293" s="22"/>
      <c r="G293" s="22">
        <v>5.87</v>
      </c>
      <c r="H293" s="22"/>
      <c r="I293" s="22">
        <v>21.92</v>
      </c>
      <c r="J293" s="22"/>
      <c r="K293" s="11">
        <v>0.55000000000000004</v>
      </c>
      <c r="L293" s="11">
        <v>3.1367679990368408E-2</v>
      </c>
      <c r="M293" s="6"/>
      <c r="N293" s="18">
        <f t="shared" si="4"/>
        <v>30.271367679990369</v>
      </c>
      <c r="O293" s="19"/>
      <c r="P293" s="59"/>
    </row>
    <row r="294" spans="1:16" x14ac:dyDescent="0.25">
      <c r="A294" s="9">
        <v>291</v>
      </c>
      <c r="B294" s="1" t="s">
        <v>37</v>
      </c>
      <c r="C294" s="2">
        <v>13</v>
      </c>
      <c r="D294" s="6">
        <v>2</v>
      </c>
      <c r="E294" s="22">
        <v>2.14</v>
      </c>
      <c r="F294" s="22"/>
      <c r="G294" s="22">
        <v>6.38</v>
      </c>
      <c r="H294" s="22"/>
      <c r="I294" s="22">
        <v>26.52</v>
      </c>
      <c r="J294" s="22"/>
      <c r="K294" s="11">
        <v>2.2200000000000002</v>
      </c>
      <c r="L294" s="11">
        <v>5.7729797884397437E-2</v>
      </c>
      <c r="M294" s="11">
        <v>0.24030000000000001</v>
      </c>
      <c r="N294" s="18">
        <f t="shared" si="4"/>
        <v>37.558029797884394</v>
      </c>
      <c r="O294" s="19"/>
      <c r="P294" s="59"/>
    </row>
    <row r="295" spans="1:16" x14ac:dyDescent="0.25">
      <c r="A295" s="9">
        <v>292</v>
      </c>
      <c r="B295" s="1" t="s">
        <v>37</v>
      </c>
      <c r="C295" s="2">
        <v>14</v>
      </c>
      <c r="D295" s="6">
        <v>4</v>
      </c>
      <c r="E295" s="22">
        <v>1.9</v>
      </c>
      <c r="F295" s="22"/>
      <c r="G295" s="22">
        <v>5.87</v>
      </c>
      <c r="H295" s="22"/>
      <c r="I295" s="22">
        <v>21.92</v>
      </c>
      <c r="J295" s="22"/>
      <c r="K295" s="11">
        <v>0.56000000000000005</v>
      </c>
      <c r="L295" s="11">
        <v>3.1746393239299613E-2</v>
      </c>
      <c r="M295" s="6"/>
      <c r="N295" s="18">
        <f t="shared" si="4"/>
        <v>30.281746393239299</v>
      </c>
      <c r="O295" s="19"/>
      <c r="P295" s="59"/>
    </row>
    <row r="296" spans="1:16" x14ac:dyDescent="0.25">
      <c r="A296" s="9">
        <v>293</v>
      </c>
      <c r="B296" s="1" t="s">
        <v>37</v>
      </c>
      <c r="C296" s="2">
        <v>5</v>
      </c>
      <c r="D296" s="6">
        <v>2</v>
      </c>
      <c r="E296" s="22">
        <v>2.14</v>
      </c>
      <c r="F296" s="22"/>
      <c r="G296" s="22">
        <v>6.38</v>
      </c>
      <c r="H296" s="22"/>
      <c r="I296" s="22">
        <v>26.52</v>
      </c>
      <c r="J296" s="22"/>
      <c r="K296" s="11">
        <v>1.45</v>
      </c>
      <c r="L296" s="11">
        <v>3.4235379177377886E-2</v>
      </c>
      <c r="M296" s="11">
        <v>0.15720000000000001</v>
      </c>
      <c r="N296" s="18">
        <f t="shared" si="4"/>
        <v>36.68143537917738</v>
      </c>
      <c r="O296" s="19"/>
      <c r="P296" s="59"/>
    </row>
    <row r="297" spans="1:16" x14ac:dyDescent="0.25">
      <c r="A297" s="9">
        <v>294</v>
      </c>
      <c r="B297" s="1" t="s">
        <v>37</v>
      </c>
      <c r="C297" s="2">
        <v>7</v>
      </c>
      <c r="D297" s="6">
        <v>2</v>
      </c>
      <c r="E297" s="22">
        <v>2.14</v>
      </c>
      <c r="F297" s="22"/>
      <c r="G297" s="22">
        <v>6.38</v>
      </c>
      <c r="H297" s="22"/>
      <c r="I297" s="22">
        <v>26.52</v>
      </c>
      <c r="J297" s="22"/>
      <c r="K297" s="11">
        <v>1.73</v>
      </c>
      <c r="L297" s="11">
        <v>4.3034442871784859E-2</v>
      </c>
      <c r="M297" s="11">
        <v>0.18720000000000001</v>
      </c>
      <c r="N297" s="18">
        <f t="shared" si="4"/>
        <v>37.000234442871779</v>
      </c>
      <c r="O297" s="19"/>
      <c r="P297" s="59"/>
    </row>
    <row r="298" spans="1:16" x14ac:dyDescent="0.25">
      <c r="A298" s="9">
        <v>295</v>
      </c>
      <c r="B298" s="1" t="s">
        <v>37</v>
      </c>
      <c r="C298" s="2">
        <v>9</v>
      </c>
      <c r="D298" s="6">
        <v>2</v>
      </c>
      <c r="E298" s="22">
        <v>2.14</v>
      </c>
      <c r="F298" s="22"/>
      <c r="G298" s="22">
        <v>6.38</v>
      </c>
      <c r="H298" s="22"/>
      <c r="I298" s="22">
        <v>26.52</v>
      </c>
      <c r="J298" s="22"/>
      <c r="K298" s="11">
        <v>1.7</v>
      </c>
      <c r="L298" s="11">
        <v>4.0498076345402867E-2</v>
      </c>
      <c r="M298" s="11">
        <v>0.1835</v>
      </c>
      <c r="N298" s="18">
        <f t="shared" si="4"/>
        <v>36.963998076345405</v>
      </c>
      <c r="O298" s="19"/>
      <c r="P298" s="59"/>
    </row>
    <row r="299" spans="1:16" x14ac:dyDescent="0.25">
      <c r="A299" s="9">
        <v>296</v>
      </c>
      <c r="B299" s="1" t="s">
        <v>38</v>
      </c>
      <c r="C299" s="2">
        <v>1</v>
      </c>
      <c r="D299" s="6">
        <v>4</v>
      </c>
      <c r="E299" s="22">
        <v>1.9</v>
      </c>
      <c r="F299" s="22"/>
      <c r="G299" s="22">
        <v>5.87</v>
      </c>
      <c r="H299" s="22"/>
      <c r="I299" s="22">
        <v>21.92</v>
      </c>
      <c r="J299" s="22"/>
      <c r="K299" s="11">
        <v>1.67</v>
      </c>
      <c r="L299" s="11">
        <v>3.2361896788163119E-2</v>
      </c>
      <c r="M299" s="6"/>
      <c r="N299" s="18">
        <f t="shared" si="4"/>
        <v>31.392361896788163</v>
      </c>
      <c r="O299" s="19"/>
      <c r="P299" s="59"/>
    </row>
    <row r="300" spans="1:16" x14ac:dyDescent="0.25">
      <c r="A300" s="9">
        <v>297</v>
      </c>
      <c r="B300" s="1" t="s">
        <v>38</v>
      </c>
      <c r="C300" s="2" t="s">
        <v>69</v>
      </c>
      <c r="D300" s="6">
        <v>4</v>
      </c>
      <c r="E300" s="22">
        <v>1.9</v>
      </c>
      <c r="F300" s="22"/>
      <c r="G300" s="22">
        <v>5.87</v>
      </c>
      <c r="H300" s="22"/>
      <c r="I300" s="20">
        <v>21.92</v>
      </c>
      <c r="J300" s="21"/>
      <c r="K300" s="11">
        <v>2.17</v>
      </c>
      <c r="L300" s="11">
        <v>3.7458722012578619E-2</v>
      </c>
      <c r="M300" s="6"/>
      <c r="N300" s="18">
        <f t="shared" si="4"/>
        <v>31.89745872201258</v>
      </c>
      <c r="O300" s="19"/>
      <c r="P300" s="59" t="s">
        <v>81</v>
      </c>
    </row>
    <row r="301" spans="1:16" x14ac:dyDescent="0.25">
      <c r="A301" s="9">
        <v>298</v>
      </c>
      <c r="B301" s="1" t="s">
        <v>39</v>
      </c>
      <c r="C301" s="2">
        <v>2</v>
      </c>
      <c r="D301" s="6">
        <v>5</v>
      </c>
      <c r="E301" s="22">
        <v>1.64</v>
      </c>
      <c r="F301" s="22"/>
      <c r="G301" s="22">
        <v>5.87</v>
      </c>
      <c r="H301" s="22"/>
      <c r="I301" s="22">
        <v>18.11</v>
      </c>
      <c r="J301" s="22"/>
      <c r="K301" s="11">
        <v>0.81</v>
      </c>
      <c r="L301" s="11">
        <v>2.6135796011768551E-2</v>
      </c>
      <c r="M301" s="11">
        <v>0.26850000000000002</v>
      </c>
      <c r="N301" s="18">
        <f t="shared" si="4"/>
        <v>26.724635796011764</v>
      </c>
      <c r="O301" s="19"/>
      <c r="P301" s="59"/>
    </row>
    <row r="302" spans="1:16" x14ac:dyDescent="0.25">
      <c r="A302" s="9">
        <v>299</v>
      </c>
      <c r="B302" s="1" t="s">
        <v>39</v>
      </c>
      <c r="C302" s="2">
        <v>6</v>
      </c>
      <c r="D302" s="6">
        <v>4</v>
      </c>
      <c r="E302" s="22">
        <v>1.9</v>
      </c>
      <c r="F302" s="22"/>
      <c r="G302" s="22">
        <v>5.87</v>
      </c>
      <c r="H302" s="22"/>
      <c r="I302" s="22">
        <v>21.92</v>
      </c>
      <c r="J302" s="22"/>
      <c r="K302" s="11">
        <v>0.81</v>
      </c>
      <c r="L302" s="11">
        <v>3.8481320089714832E-2</v>
      </c>
      <c r="M302" s="6"/>
      <c r="N302" s="18">
        <f t="shared" si="4"/>
        <v>30.538481320089716</v>
      </c>
      <c r="O302" s="19"/>
      <c r="P302" s="59"/>
    </row>
    <row r="303" spans="1:16" x14ac:dyDescent="0.25">
      <c r="A303" s="9">
        <v>300</v>
      </c>
      <c r="B303" s="1" t="s">
        <v>40</v>
      </c>
      <c r="C303" s="2">
        <v>1</v>
      </c>
      <c r="D303" s="6">
        <v>4</v>
      </c>
      <c r="E303" s="22">
        <v>1.9</v>
      </c>
      <c r="F303" s="22"/>
      <c r="G303" s="22">
        <v>5.87</v>
      </c>
      <c r="H303" s="22"/>
      <c r="I303" s="22">
        <v>21.92</v>
      </c>
      <c r="J303" s="22"/>
      <c r="K303" s="11">
        <v>0.79</v>
      </c>
      <c r="L303" s="11">
        <v>3.3865384615384617E-2</v>
      </c>
      <c r="M303" s="6"/>
      <c r="N303" s="18">
        <f t="shared" si="4"/>
        <v>30.513865384615386</v>
      </c>
      <c r="O303" s="19"/>
      <c r="P303" s="59"/>
    </row>
    <row r="304" spans="1:16" x14ac:dyDescent="0.25">
      <c r="A304" s="9">
        <v>301</v>
      </c>
      <c r="B304" s="1" t="s">
        <v>40</v>
      </c>
      <c r="C304" s="2">
        <v>2</v>
      </c>
      <c r="D304" s="6">
        <v>4</v>
      </c>
      <c r="E304" s="22">
        <v>1.9</v>
      </c>
      <c r="F304" s="22"/>
      <c r="G304" s="22">
        <v>5.87</v>
      </c>
      <c r="H304" s="22"/>
      <c r="I304" s="22">
        <v>21.92</v>
      </c>
      <c r="J304" s="22"/>
      <c r="K304" s="11">
        <v>0.8</v>
      </c>
      <c r="L304" s="11">
        <v>3.6718723404255318E-2</v>
      </c>
      <c r="M304" s="6"/>
      <c r="N304" s="18">
        <f t="shared" si="4"/>
        <v>30.526718723404258</v>
      </c>
      <c r="O304" s="19"/>
      <c r="P304" s="59"/>
    </row>
    <row r="305" spans="1:16" x14ac:dyDescent="0.25">
      <c r="A305" s="9">
        <v>302</v>
      </c>
      <c r="B305" s="1" t="s">
        <v>41</v>
      </c>
      <c r="C305" s="2">
        <v>11</v>
      </c>
      <c r="D305" s="6">
        <v>4</v>
      </c>
      <c r="E305" s="22">
        <v>1.9</v>
      </c>
      <c r="F305" s="22"/>
      <c r="G305" s="22">
        <v>5.87</v>
      </c>
      <c r="H305" s="22"/>
      <c r="I305" s="22">
        <v>21.92</v>
      </c>
      <c r="J305" s="22"/>
      <c r="K305" s="11">
        <v>0.35</v>
      </c>
      <c r="L305" s="11">
        <v>2.5950058584596151E-2</v>
      </c>
      <c r="M305" s="6"/>
      <c r="N305" s="18">
        <f t="shared" si="4"/>
        <v>30.065950058584598</v>
      </c>
      <c r="O305" s="19"/>
      <c r="P305" s="59"/>
    </row>
    <row r="306" spans="1:16" x14ac:dyDescent="0.25">
      <c r="A306" s="9">
        <v>303</v>
      </c>
      <c r="B306" s="1" t="s">
        <v>41</v>
      </c>
      <c r="C306" s="2">
        <v>12</v>
      </c>
      <c r="D306" s="6">
        <v>2</v>
      </c>
      <c r="E306" s="22">
        <v>2.14</v>
      </c>
      <c r="F306" s="22"/>
      <c r="G306" s="22">
        <v>6.38</v>
      </c>
      <c r="H306" s="22"/>
      <c r="I306" s="22">
        <v>26.52</v>
      </c>
      <c r="J306" s="22"/>
      <c r="K306" s="11">
        <v>2.7</v>
      </c>
      <c r="L306" s="11">
        <v>4.1399736233050738E-2</v>
      </c>
      <c r="M306" s="11">
        <v>0.29210000000000003</v>
      </c>
      <c r="N306" s="18">
        <f t="shared" si="4"/>
        <v>38.073499736233053</v>
      </c>
      <c r="O306" s="19"/>
      <c r="P306" s="59"/>
    </row>
    <row r="307" spans="1:16" x14ac:dyDescent="0.25">
      <c r="A307" s="9">
        <v>304</v>
      </c>
      <c r="B307" s="1" t="s">
        <v>41</v>
      </c>
      <c r="C307" s="2">
        <v>13</v>
      </c>
      <c r="D307" s="6">
        <v>4</v>
      </c>
      <c r="E307" s="22">
        <v>1.9</v>
      </c>
      <c r="F307" s="22"/>
      <c r="G307" s="22">
        <v>5.87</v>
      </c>
      <c r="H307" s="22"/>
      <c r="I307" s="22">
        <v>21.92</v>
      </c>
      <c r="J307" s="22"/>
      <c r="K307" s="11">
        <v>0.34</v>
      </c>
      <c r="L307" s="11">
        <v>2.8461046179998114E-2</v>
      </c>
      <c r="M307" s="6"/>
      <c r="N307" s="18">
        <f t="shared" si="4"/>
        <v>30.05846104618</v>
      </c>
      <c r="O307" s="19"/>
      <c r="P307" s="59"/>
    </row>
    <row r="308" spans="1:16" x14ac:dyDescent="0.25">
      <c r="A308" s="9">
        <v>305</v>
      </c>
      <c r="B308" s="1" t="s">
        <v>41</v>
      </c>
      <c r="C308" s="2">
        <v>15</v>
      </c>
      <c r="D308" s="6">
        <v>4</v>
      </c>
      <c r="E308" s="22">
        <v>1.9</v>
      </c>
      <c r="F308" s="22"/>
      <c r="G308" s="22">
        <v>5.87</v>
      </c>
      <c r="H308" s="22"/>
      <c r="I308" s="22">
        <v>21.92</v>
      </c>
      <c r="J308" s="22"/>
      <c r="K308" s="11">
        <v>0.64</v>
      </c>
      <c r="L308" s="11">
        <v>2.2774829789818974E-2</v>
      </c>
      <c r="M308" s="6"/>
      <c r="N308" s="18">
        <f t="shared" si="4"/>
        <v>30.352774829789819</v>
      </c>
      <c r="O308" s="19"/>
      <c r="P308" s="59"/>
    </row>
    <row r="309" spans="1:16" x14ac:dyDescent="0.25">
      <c r="A309" s="9">
        <v>306</v>
      </c>
      <c r="B309" s="1" t="s">
        <v>41</v>
      </c>
      <c r="C309" s="2">
        <v>18</v>
      </c>
      <c r="D309" s="6">
        <v>4</v>
      </c>
      <c r="E309" s="22">
        <v>1.9</v>
      </c>
      <c r="F309" s="22"/>
      <c r="G309" s="22">
        <v>5.87</v>
      </c>
      <c r="H309" s="22"/>
      <c r="I309" s="22">
        <v>21.92</v>
      </c>
      <c r="J309" s="22"/>
      <c r="K309" s="11">
        <v>0.2</v>
      </c>
      <c r="L309" s="11">
        <v>2.5362522814290939E-2</v>
      </c>
      <c r="M309" s="6"/>
      <c r="N309" s="18">
        <f t="shared" si="4"/>
        <v>29.915362522814291</v>
      </c>
      <c r="O309" s="19"/>
      <c r="P309" s="59"/>
    </row>
    <row r="310" spans="1:16" x14ac:dyDescent="0.25">
      <c r="A310" s="9">
        <v>307</v>
      </c>
      <c r="B310" s="1" t="s">
        <v>41</v>
      </c>
      <c r="C310" s="2">
        <v>19</v>
      </c>
      <c r="D310" s="6">
        <v>4</v>
      </c>
      <c r="E310" s="22">
        <v>1.9</v>
      </c>
      <c r="F310" s="22"/>
      <c r="G310" s="22">
        <v>5.87</v>
      </c>
      <c r="H310" s="22"/>
      <c r="I310" s="22">
        <v>21.92</v>
      </c>
      <c r="J310" s="22"/>
      <c r="K310" s="11">
        <v>0.56000000000000005</v>
      </c>
      <c r="L310" s="11">
        <v>2.2018779620946449E-2</v>
      </c>
      <c r="M310" s="6"/>
      <c r="N310" s="18">
        <f t="shared" si="4"/>
        <v>30.272018779620947</v>
      </c>
      <c r="O310" s="19"/>
      <c r="P310" s="59"/>
    </row>
    <row r="311" spans="1:16" x14ac:dyDescent="0.25">
      <c r="A311" s="9">
        <v>308</v>
      </c>
      <c r="B311" s="1" t="s">
        <v>41</v>
      </c>
      <c r="C311" s="2" t="s">
        <v>69</v>
      </c>
      <c r="D311" s="6">
        <v>2</v>
      </c>
      <c r="E311" s="22">
        <v>2.14</v>
      </c>
      <c r="F311" s="22"/>
      <c r="G311" s="22">
        <v>6.38</v>
      </c>
      <c r="H311" s="22"/>
      <c r="I311" s="22">
        <v>26.52</v>
      </c>
      <c r="J311" s="22"/>
      <c r="K311" s="11">
        <v>2.78</v>
      </c>
      <c r="L311" s="11">
        <v>4.1026373023103697E-2</v>
      </c>
      <c r="M311" s="11">
        <v>0.30109999999999998</v>
      </c>
      <c r="N311" s="18">
        <f t="shared" si="4"/>
        <v>38.162126373023099</v>
      </c>
      <c r="O311" s="19"/>
      <c r="P311" s="59"/>
    </row>
    <row r="312" spans="1:16" x14ac:dyDescent="0.25">
      <c r="A312" s="9">
        <v>309</v>
      </c>
      <c r="B312" s="1" t="s">
        <v>41</v>
      </c>
      <c r="C312" s="2">
        <v>20</v>
      </c>
      <c r="D312" s="6">
        <v>4</v>
      </c>
      <c r="E312" s="22">
        <v>1.9</v>
      </c>
      <c r="F312" s="22"/>
      <c r="G312" s="22">
        <v>5.87</v>
      </c>
      <c r="H312" s="22"/>
      <c r="I312" s="22">
        <v>21.92</v>
      </c>
      <c r="J312" s="22"/>
      <c r="K312" s="11">
        <v>0.65</v>
      </c>
      <c r="L312" s="11">
        <v>3.368869565217391E-2</v>
      </c>
      <c r="M312" s="6"/>
      <c r="N312" s="18">
        <f t="shared" si="4"/>
        <v>30.373688695652174</v>
      </c>
      <c r="O312" s="19"/>
      <c r="P312" s="59"/>
    </row>
    <row r="313" spans="1:16" x14ac:dyDescent="0.25">
      <c r="A313" s="9">
        <v>310</v>
      </c>
      <c r="B313" s="1" t="s">
        <v>41</v>
      </c>
      <c r="C313" s="2">
        <v>22</v>
      </c>
      <c r="D313" s="6">
        <v>4</v>
      </c>
      <c r="E313" s="22">
        <v>1.9</v>
      </c>
      <c r="F313" s="22"/>
      <c r="G313" s="22">
        <v>5.87</v>
      </c>
      <c r="H313" s="22"/>
      <c r="I313" s="22">
        <v>21.92</v>
      </c>
      <c r="J313" s="22"/>
      <c r="K313" s="11">
        <v>0.82</v>
      </c>
      <c r="L313" s="11">
        <v>4.1339860058309037E-2</v>
      </c>
      <c r="M313" s="6"/>
      <c r="N313" s="18">
        <f t="shared" si="4"/>
        <v>30.551339860058309</v>
      </c>
      <c r="O313" s="19"/>
      <c r="P313" s="59"/>
    </row>
    <row r="314" spans="1:16" x14ac:dyDescent="0.25">
      <c r="A314" s="9">
        <v>311</v>
      </c>
      <c r="B314" s="1" t="s">
        <v>41</v>
      </c>
      <c r="C314" s="2">
        <v>23</v>
      </c>
      <c r="D314" s="6">
        <v>4</v>
      </c>
      <c r="E314" s="22">
        <v>1.9</v>
      </c>
      <c r="F314" s="22"/>
      <c r="G314" s="22">
        <v>5.87</v>
      </c>
      <c r="H314" s="22"/>
      <c r="I314" s="22">
        <v>21.92</v>
      </c>
      <c r="J314" s="22"/>
      <c r="K314" s="11">
        <v>0.59</v>
      </c>
      <c r="L314" s="11">
        <v>2.6390761909205428E-2</v>
      </c>
      <c r="M314" s="6"/>
      <c r="N314" s="18">
        <f t="shared" si="4"/>
        <v>30.306390761909206</v>
      </c>
      <c r="O314" s="19"/>
      <c r="P314" s="59"/>
    </row>
    <row r="315" spans="1:16" x14ac:dyDescent="0.25">
      <c r="A315" s="9">
        <v>312</v>
      </c>
      <c r="B315" s="1" t="s">
        <v>41</v>
      </c>
      <c r="C315" s="2">
        <v>26</v>
      </c>
      <c r="D315" s="6">
        <v>5</v>
      </c>
      <c r="E315" s="22">
        <v>1.64</v>
      </c>
      <c r="F315" s="22"/>
      <c r="G315" s="22">
        <v>5.87</v>
      </c>
      <c r="H315" s="22"/>
      <c r="I315" s="22">
        <v>18.11</v>
      </c>
      <c r="J315" s="22"/>
      <c r="K315" s="11">
        <v>0.79</v>
      </c>
      <c r="L315" s="11">
        <v>3.3417063566472907E-2</v>
      </c>
      <c r="M315" s="11">
        <v>0.35039999999999999</v>
      </c>
      <c r="N315" s="18">
        <f t="shared" si="4"/>
        <v>26.793817063566468</v>
      </c>
      <c r="O315" s="19"/>
      <c r="P315" s="59"/>
    </row>
    <row r="316" spans="1:16" x14ac:dyDescent="0.25">
      <c r="A316" s="9">
        <v>313</v>
      </c>
      <c r="B316" s="1" t="s">
        <v>41</v>
      </c>
      <c r="C316" s="2">
        <v>27</v>
      </c>
      <c r="D316" s="6">
        <v>4</v>
      </c>
      <c r="E316" s="22">
        <v>1.9</v>
      </c>
      <c r="F316" s="22"/>
      <c r="G316" s="22">
        <v>5.87</v>
      </c>
      <c r="H316" s="22"/>
      <c r="I316" s="22">
        <v>21.92</v>
      </c>
      <c r="J316" s="22"/>
      <c r="K316" s="11">
        <v>0.36</v>
      </c>
      <c r="L316" s="11">
        <v>2.8177407462910233E-2</v>
      </c>
      <c r="M316" s="6"/>
      <c r="N316" s="18">
        <f t="shared" si="4"/>
        <v>30.07817740746291</v>
      </c>
      <c r="O316" s="19"/>
      <c r="P316" s="59"/>
    </row>
    <row r="317" spans="1:16" x14ac:dyDescent="0.25">
      <c r="A317" s="9">
        <v>314</v>
      </c>
      <c r="B317" s="1" t="s">
        <v>41</v>
      </c>
      <c r="C317" s="2">
        <v>29</v>
      </c>
      <c r="D317" s="6">
        <v>4</v>
      </c>
      <c r="E317" s="22">
        <v>1.9</v>
      </c>
      <c r="F317" s="22"/>
      <c r="G317" s="22">
        <v>5.87</v>
      </c>
      <c r="H317" s="22"/>
      <c r="I317" s="22">
        <v>21.92</v>
      </c>
      <c r="J317" s="22"/>
      <c r="K317" s="11">
        <v>1.03</v>
      </c>
      <c r="L317" s="11">
        <v>2.762741326606321E-2</v>
      </c>
      <c r="M317" s="6"/>
      <c r="N317" s="18">
        <f t="shared" si="4"/>
        <v>30.747627413266066</v>
      </c>
      <c r="O317" s="19"/>
      <c r="P317" s="59"/>
    </row>
    <row r="318" spans="1:16" x14ac:dyDescent="0.25">
      <c r="A318" s="9">
        <v>315</v>
      </c>
      <c r="B318" s="1" t="s">
        <v>41</v>
      </c>
      <c r="C318" s="2">
        <v>3</v>
      </c>
      <c r="D318" s="6">
        <v>4</v>
      </c>
      <c r="E318" s="22">
        <v>1.9</v>
      </c>
      <c r="F318" s="22"/>
      <c r="G318" s="22">
        <v>5.87</v>
      </c>
      <c r="H318" s="22"/>
      <c r="I318" s="22">
        <v>21.92</v>
      </c>
      <c r="J318" s="22"/>
      <c r="K318" s="11">
        <v>0.36</v>
      </c>
      <c r="L318" s="11">
        <v>2.7198016560410512E-2</v>
      </c>
      <c r="M318" s="6"/>
      <c r="N318" s="18">
        <f t="shared" si="4"/>
        <v>30.077198016560413</v>
      </c>
      <c r="O318" s="19"/>
      <c r="P318" s="59"/>
    </row>
    <row r="319" spans="1:16" x14ac:dyDescent="0.25">
      <c r="A319" s="9">
        <v>316</v>
      </c>
      <c r="B319" s="1" t="s">
        <v>41</v>
      </c>
      <c r="C319" s="2">
        <v>30</v>
      </c>
      <c r="D319" s="6">
        <v>4</v>
      </c>
      <c r="E319" s="22">
        <v>1.9</v>
      </c>
      <c r="F319" s="22"/>
      <c r="G319" s="22">
        <v>5.87</v>
      </c>
      <c r="H319" s="22"/>
      <c r="I319" s="22">
        <v>21.92</v>
      </c>
      <c r="J319" s="22"/>
      <c r="K319" s="11">
        <v>0.85</v>
      </c>
      <c r="L319" s="11">
        <v>3.3714755366466828E-2</v>
      </c>
      <c r="M319" s="6"/>
      <c r="N319" s="18">
        <f t="shared" si="4"/>
        <v>30.573714755366471</v>
      </c>
      <c r="O319" s="19"/>
      <c r="P319" s="59"/>
    </row>
    <row r="320" spans="1:16" x14ac:dyDescent="0.25">
      <c r="A320" s="9">
        <v>317</v>
      </c>
      <c r="B320" s="1" t="s">
        <v>41</v>
      </c>
      <c r="C320" s="2">
        <v>31</v>
      </c>
      <c r="D320" s="6">
        <v>4</v>
      </c>
      <c r="E320" s="22">
        <v>1.9</v>
      </c>
      <c r="F320" s="22"/>
      <c r="G320" s="22">
        <v>5.87</v>
      </c>
      <c r="H320" s="22"/>
      <c r="I320" s="22">
        <v>21.92</v>
      </c>
      <c r="J320" s="22"/>
      <c r="K320" s="11">
        <v>0.3</v>
      </c>
      <c r="L320" s="11">
        <v>3.07590800656031E-2</v>
      </c>
      <c r="M320" s="6"/>
      <c r="N320" s="18">
        <f t="shared" si="4"/>
        <v>30.020759080065606</v>
      </c>
      <c r="O320" s="19"/>
      <c r="P320" s="59"/>
    </row>
    <row r="321" spans="1:16" x14ac:dyDescent="0.25">
      <c r="A321" s="9">
        <v>318</v>
      </c>
      <c r="B321" s="1" t="s">
        <v>41</v>
      </c>
      <c r="C321" s="2">
        <v>33</v>
      </c>
      <c r="D321" s="6">
        <v>4</v>
      </c>
      <c r="E321" s="22">
        <v>1.9</v>
      </c>
      <c r="F321" s="22"/>
      <c r="G321" s="22">
        <v>5.87</v>
      </c>
      <c r="H321" s="22"/>
      <c r="I321" s="22">
        <v>21.92</v>
      </c>
      <c r="J321" s="22"/>
      <c r="K321" s="11">
        <v>1.02</v>
      </c>
      <c r="L321" s="11">
        <v>2.788034563278979E-2</v>
      </c>
      <c r="M321" s="6"/>
      <c r="N321" s="18">
        <f t="shared" si="4"/>
        <v>30.737880345632792</v>
      </c>
      <c r="O321" s="19"/>
      <c r="P321" s="59"/>
    </row>
    <row r="322" spans="1:16" x14ac:dyDescent="0.25">
      <c r="A322" s="9">
        <v>319</v>
      </c>
      <c r="B322" s="1" t="s">
        <v>41</v>
      </c>
      <c r="C322" s="2">
        <v>34</v>
      </c>
      <c r="D322" s="6">
        <v>4</v>
      </c>
      <c r="E322" s="22">
        <v>1.9</v>
      </c>
      <c r="F322" s="22"/>
      <c r="G322" s="22">
        <v>5.87</v>
      </c>
      <c r="H322" s="22"/>
      <c r="I322" s="22">
        <v>21.92</v>
      </c>
      <c r="J322" s="22"/>
      <c r="K322" s="11">
        <v>0.28999999999999998</v>
      </c>
      <c r="L322" s="11">
        <v>2.6995086830208837E-2</v>
      </c>
      <c r="M322" s="6"/>
      <c r="N322" s="18">
        <f t="shared" si="4"/>
        <v>30.006995086830209</v>
      </c>
      <c r="O322" s="19"/>
      <c r="P322" s="59"/>
    </row>
    <row r="323" spans="1:16" x14ac:dyDescent="0.25">
      <c r="A323" s="9">
        <v>320</v>
      </c>
      <c r="B323" s="1" t="s">
        <v>41</v>
      </c>
      <c r="C323" s="2">
        <v>36</v>
      </c>
      <c r="D323" s="6">
        <v>5</v>
      </c>
      <c r="E323" s="22">
        <v>1.64</v>
      </c>
      <c r="F323" s="22"/>
      <c r="G323" s="22">
        <v>5.87</v>
      </c>
      <c r="H323" s="22"/>
      <c r="I323" s="22">
        <v>18.11</v>
      </c>
      <c r="J323" s="22"/>
      <c r="K323" s="11">
        <v>0.8</v>
      </c>
      <c r="L323" s="11">
        <v>3.9278299863521153E-2</v>
      </c>
      <c r="M323" s="11">
        <v>0.35620000000000002</v>
      </c>
      <c r="N323" s="18">
        <f t="shared" si="4"/>
        <v>26.815478299863521</v>
      </c>
      <c r="O323" s="19"/>
      <c r="P323" s="59"/>
    </row>
    <row r="324" spans="1:16" x14ac:dyDescent="0.25">
      <c r="A324" s="9">
        <v>321</v>
      </c>
      <c r="B324" s="1" t="s">
        <v>41</v>
      </c>
      <c r="C324" s="2">
        <v>38</v>
      </c>
      <c r="D324" s="6">
        <v>5</v>
      </c>
      <c r="E324" s="22">
        <v>1.64</v>
      </c>
      <c r="F324" s="22"/>
      <c r="G324" s="22">
        <v>5.87</v>
      </c>
      <c r="H324" s="22"/>
      <c r="I324" s="22">
        <v>18.11</v>
      </c>
      <c r="J324" s="22"/>
      <c r="K324" s="11">
        <v>0.89</v>
      </c>
      <c r="L324" s="11">
        <v>3.2562383264848706E-2</v>
      </c>
      <c r="M324" s="6"/>
      <c r="N324" s="18">
        <f t="shared" si="4"/>
        <v>26.542562383264848</v>
      </c>
      <c r="O324" s="19"/>
      <c r="P324" s="59"/>
    </row>
    <row r="325" spans="1:16" x14ac:dyDescent="0.25">
      <c r="A325" s="9">
        <v>322</v>
      </c>
      <c r="B325" s="1" t="s">
        <v>41</v>
      </c>
      <c r="C325" s="2">
        <v>40</v>
      </c>
      <c r="D325" s="6">
        <v>5</v>
      </c>
      <c r="E325" s="22">
        <v>1.64</v>
      </c>
      <c r="F325" s="22"/>
      <c r="G325" s="22">
        <v>5.87</v>
      </c>
      <c r="H325" s="22"/>
      <c r="I325" s="22">
        <v>18.11</v>
      </c>
      <c r="J325" s="22"/>
      <c r="K325" s="11">
        <v>0.81</v>
      </c>
      <c r="L325" s="11">
        <v>3.9548174322732631E-2</v>
      </c>
      <c r="M325" s="6"/>
      <c r="N325" s="18">
        <f t="shared" ref="N325:N388" si="5">E325+G325+I325+K325+L325+M325</f>
        <v>26.469548174322728</v>
      </c>
      <c r="O325" s="19"/>
      <c r="P325" s="59"/>
    </row>
    <row r="326" spans="1:16" x14ac:dyDescent="0.25">
      <c r="A326" s="9">
        <v>323</v>
      </c>
      <c r="B326" s="1" t="s">
        <v>41</v>
      </c>
      <c r="C326" s="2">
        <v>42</v>
      </c>
      <c r="D326" s="6">
        <v>5</v>
      </c>
      <c r="E326" s="22">
        <v>1.64</v>
      </c>
      <c r="F326" s="22"/>
      <c r="G326" s="22">
        <v>5.87</v>
      </c>
      <c r="H326" s="22"/>
      <c r="I326" s="22">
        <v>18.11</v>
      </c>
      <c r="J326" s="22"/>
      <c r="K326" s="11">
        <v>0.82</v>
      </c>
      <c r="L326" s="11">
        <v>4.1716211365902298E-2</v>
      </c>
      <c r="M326" s="6"/>
      <c r="N326" s="18">
        <f t="shared" si="5"/>
        <v>26.481716211365899</v>
      </c>
      <c r="O326" s="19"/>
      <c r="P326" s="59"/>
    </row>
    <row r="327" spans="1:16" x14ac:dyDescent="0.25">
      <c r="A327" s="9">
        <v>324</v>
      </c>
      <c r="B327" s="1" t="s">
        <v>41</v>
      </c>
      <c r="C327" s="2">
        <v>44</v>
      </c>
      <c r="D327" s="6">
        <v>4</v>
      </c>
      <c r="E327" s="22">
        <v>1.9</v>
      </c>
      <c r="F327" s="22"/>
      <c r="G327" s="22">
        <v>5.87</v>
      </c>
      <c r="H327" s="22"/>
      <c r="I327" s="22">
        <v>21.92</v>
      </c>
      <c r="J327" s="22"/>
      <c r="K327" s="11">
        <v>0.79</v>
      </c>
      <c r="L327" s="11">
        <v>3.3063430784508435E-2</v>
      </c>
      <c r="M327" s="6"/>
      <c r="N327" s="18">
        <f t="shared" si="5"/>
        <v>30.513063430784509</v>
      </c>
      <c r="O327" s="19"/>
      <c r="P327" s="59"/>
    </row>
    <row r="328" spans="1:16" x14ac:dyDescent="0.25">
      <c r="A328" s="9">
        <v>325</v>
      </c>
      <c r="B328" s="1" t="s">
        <v>41</v>
      </c>
      <c r="C328" s="2">
        <v>5</v>
      </c>
      <c r="D328" s="6">
        <v>4</v>
      </c>
      <c r="E328" s="22">
        <v>1.9</v>
      </c>
      <c r="F328" s="22"/>
      <c r="G328" s="22">
        <v>5.87</v>
      </c>
      <c r="H328" s="22"/>
      <c r="I328" s="22">
        <v>21.92</v>
      </c>
      <c r="J328" s="22"/>
      <c r="K328" s="11">
        <v>0.36</v>
      </c>
      <c r="L328" s="11">
        <v>2.7442882196287304E-2</v>
      </c>
      <c r="M328" s="6"/>
      <c r="N328" s="18">
        <f t="shared" si="5"/>
        <v>30.077442882196287</v>
      </c>
      <c r="O328" s="19"/>
      <c r="P328" s="59"/>
    </row>
    <row r="329" spans="1:16" x14ac:dyDescent="0.25">
      <c r="A329" s="9">
        <v>326</v>
      </c>
      <c r="B329" s="1" t="s">
        <v>41</v>
      </c>
      <c r="C329" s="2">
        <v>7</v>
      </c>
      <c r="D329" s="6">
        <v>4</v>
      </c>
      <c r="E329" s="22">
        <v>1.9</v>
      </c>
      <c r="F329" s="22"/>
      <c r="G329" s="22">
        <v>5.87</v>
      </c>
      <c r="H329" s="22"/>
      <c r="I329" s="22">
        <v>21.92</v>
      </c>
      <c r="J329" s="22"/>
      <c r="K329" s="11">
        <v>0.36</v>
      </c>
      <c r="L329" s="11">
        <v>2.7925414573668213E-2</v>
      </c>
      <c r="M329" s="6"/>
      <c r="N329" s="18">
        <f t="shared" si="5"/>
        <v>30.07792541457367</v>
      </c>
      <c r="O329" s="19"/>
      <c r="P329" s="59"/>
    </row>
    <row r="330" spans="1:16" x14ac:dyDescent="0.25">
      <c r="A330" s="9">
        <v>327</v>
      </c>
      <c r="B330" s="1" t="s">
        <v>41</v>
      </c>
      <c r="C330" s="2">
        <v>9</v>
      </c>
      <c r="D330" s="6">
        <v>4</v>
      </c>
      <c r="E330" s="22">
        <v>1.9</v>
      </c>
      <c r="F330" s="22"/>
      <c r="G330" s="22">
        <v>5.87</v>
      </c>
      <c r="H330" s="22"/>
      <c r="I330" s="22">
        <v>21.92</v>
      </c>
      <c r="J330" s="22"/>
      <c r="K330" s="11">
        <v>0.3</v>
      </c>
      <c r="L330" s="11">
        <v>2.77760156046814E-2</v>
      </c>
      <c r="M330" s="6"/>
      <c r="N330" s="18">
        <f t="shared" si="5"/>
        <v>30.017776015604685</v>
      </c>
      <c r="O330" s="19"/>
      <c r="P330" s="59"/>
    </row>
    <row r="331" spans="1:16" x14ac:dyDescent="0.25">
      <c r="A331" s="9">
        <v>328</v>
      </c>
      <c r="B331" s="1" t="s">
        <v>42</v>
      </c>
      <c r="C331" s="2">
        <v>1</v>
      </c>
      <c r="D331" s="6">
        <v>4</v>
      </c>
      <c r="E331" s="22">
        <v>1.9</v>
      </c>
      <c r="F331" s="22"/>
      <c r="G331" s="22">
        <v>5.87</v>
      </c>
      <c r="H331" s="22"/>
      <c r="I331" s="22">
        <v>21.92</v>
      </c>
      <c r="J331" s="22"/>
      <c r="K331" s="11">
        <v>0.71</v>
      </c>
      <c r="L331" s="11">
        <v>3.6010688999999999E-2</v>
      </c>
      <c r="M331" s="6"/>
      <c r="N331" s="18">
        <f t="shared" si="5"/>
        <v>30.436010689000003</v>
      </c>
      <c r="O331" s="19"/>
      <c r="P331" s="59"/>
    </row>
    <row r="332" spans="1:16" x14ac:dyDescent="0.25">
      <c r="A332" s="9">
        <v>329</v>
      </c>
      <c r="B332" s="1" t="s">
        <v>42</v>
      </c>
      <c r="C332" s="2">
        <v>10</v>
      </c>
      <c r="D332" s="6">
        <v>4</v>
      </c>
      <c r="E332" s="22">
        <v>1.9</v>
      </c>
      <c r="F332" s="22"/>
      <c r="G332" s="22">
        <v>5.87</v>
      </c>
      <c r="H332" s="22"/>
      <c r="I332" s="22">
        <v>21.92</v>
      </c>
      <c r="J332" s="22"/>
      <c r="K332" s="11">
        <v>0.77</v>
      </c>
      <c r="L332" s="11">
        <v>2.987725056733271E-2</v>
      </c>
      <c r="M332" s="6"/>
      <c r="N332" s="18">
        <f t="shared" si="5"/>
        <v>30.489877250567332</v>
      </c>
      <c r="O332" s="19"/>
      <c r="P332" s="59"/>
    </row>
    <row r="333" spans="1:16" x14ac:dyDescent="0.25">
      <c r="A333" s="9">
        <v>330</v>
      </c>
      <c r="B333" s="1" t="s">
        <v>42</v>
      </c>
      <c r="C333" s="2">
        <v>11</v>
      </c>
      <c r="D333" s="6">
        <v>4</v>
      </c>
      <c r="E333" s="22">
        <v>1.9</v>
      </c>
      <c r="F333" s="22"/>
      <c r="G333" s="22">
        <v>5.87</v>
      </c>
      <c r="H333" s="22"/>
      <c r="I333" s="22">
        <v>21.92</v>
      </c>
      <c r="J333" s="22"/>
      <c r="K333" s="11">
        <v>0.78</v>
      </c>
      <c r="L333" s="11">
        <v>3.0315703884980116E-2</v>
      </c>
      <c r="M333" s="6"/>
      <c r="N333" s="18">
        <f t="shared" si="5"/>
        <v>30.500315703884983</v>
      </c>
      <c r="O333" s="19"/>
      <c r="P333" s="59"/>
    </row>
    <row r="334" spans="1:16" x14ac:dyDescent="0.25">
      <c r="A334" s="9">
        <v>331</v>
      </c>
      <c r="B334" s="1" t="s">
        <v>42</v>
      </c>
      <c r="C334" s="2">
        <v>12</v>
      </c>
      <c r="D334" s="6">
        <v>2</v>
      </c>
      <c r="E334" s="22">
        <v>2.14</v>
      </c>
      <c r="F334" s="22"/>
      <c r="G334" s="22">
        <v>6.38</v>
      </c>
      <c r="H334" s="22"/>
      <c r="I334" s="22">
        <v>26.52</v>
      </c>
      <c r="J334" s="22"/>
      <c r="K334" s="11">
        <v>2.2400000000000002</v>
      </c>
      <c r="L334" s="11">
        <v>2.8671018997829183E-2</v>
      </c>
      <c r="M334" s="11">
        <v>0.18099999999999999</v>
      </c>
      <c r="N334" s="18">
        <f t="shared" si="5"/>
        <v>37.489671018997825</v>
      </c>
      <c r="O334" s="19"/>
      <c r="P334" s="59"/>
    </row>
    <row r="335" spans="1:16" x14ac:dyDescent="0.25">
      <c r="A335" s="9">
        <v>332</v>
      </c>
      <c r="B335" s="1" t="s">
        <v>42</v>
      </c>
      <c r="C335" s="2">
        <v>14</v>
      </c>
      <c r="D335" s="6">
        <v>4</v>
      </c>
      <c r="E335" s="22">
        <v>1.9</v>
      </c>
      <c r="F335" s="22"/>
      <c r="G335" s="22">
        <v>5.87</v>
      </c>
      <c r="H335" s="22"/>
      <c r="I335" s="22">
        <v>21.92</v>
      </c>
      <c r="J335" s="22"/>
      <c r="K335" s="11">
        <v>0.16</v>
      </c>
      <c r="L335" s="11">
        <v>2.4149841639496971E-2</v>
      </c>
      <c r="M335" s="6"/>
      <c r="N335" s="18">
        <f t="shared" si="5"/>
        <v>29.874149841639497</v>
      </c>
      <c r="O335" s="19"/>
      <c r="P335" s="59"/>
    </row>
    <row r="336" spans="1:16" x14ac:dyDescent="0.25">
      <c r="A336" s="9">
        <v>333</v>
      </c>
      <c r="B336" s="1" t="s">
        <v>42</v>
      </c>
      <c r="C336" s="2">
        <v>15</v>
      </c>
      <c r="D336" s="6">
        <v>2</v>
      </c>
      <c r="E336" s="22">
        <v>2.14</v>
      </c>
      <c r="F336" s="22"/>
      <c r="G336" s="22">
        <v>6.38</v>
      </c>
      <c r="H336" s="22"/>
      <c r="I336" s="22">
        <v>26.52</v>
      </c>
      <c r="J336" s="22"/>
      <c r="K336" s="11">
        <v>1.9</v>
      </c>
      <c r="L336" s="11">
        <v>2.0403391603564178E-2</v>
      </c>
      <c r="M336" s="11">
        <v>0.15310000000000001</v>
      </c>
      <c r="N336" s="18">
        <f t="shared" si="5"/>
        <v>37.113503391603565</v>
      </c>
      <c r="O336" s="19"/>
      <c r="P336" s="59"/>
    </row>
    <row r="337" spans="1:16" x14ac:dyDescent="0.25">
      <c r="A337" s="9">
        <v>334</v>
      </c>
      <c r="B337" s="1" t="s">
        <v>42</v>
      </c>
      <c r="C337" s="2" t="s">
        <v>70</v>
      </c>
      <c r="D337" s="6">
        <v>2</v>
      </c>
      <c r="E337" s="22">
        <v>2.14</v>
      </c>
      <c r="F337" s="22"/>
      <c r="G337" s="22">
        <v>6.38</v>
      </c>
      <c r="H337" s="22"/>
      <c r="I337" s="22">
        <v>26.52</v>
      </c>
      <c r="J337" s="22"/>
      <c r="K337" s="11">
        <v>2.02</v>
      </c>
      <c r="L337" s="11">
        <v>2.4069827942188572E-2</v>
      </c>
      <c r="M337" s="11">
        <v>0.1628</v>
      </c>
      <c r="N337" s="18">
        <f t="shared" si="5"/>
        <v>37.246869827942191</v>
      </c>
      <c r="O337" s="19"/>
      <c r="P337" s="59"/>
    </row>
    <row r="338" spans="1:16" x14ac:dyDescent="0.25">
      <c r="A338" s="9">
        <v>335</v>
      </c>
      <c r="B338" s="1" t="s">
        <v>42</v>
      </c>
      <c r="C338" s="2">
        <v>16</v>
      </c>
      <c r="D338" s="6">
        <v>4</v>
      </c>
      <c r="E338" s="22">
        <v>1.9</v>
      </c>
      <c r="F338" s="22"/>
      <c r="G338" s="22">
        <v>5.87</v>
      </c>
      <c r="H338" s="22"/>
      <c r="I338" s="22">
        <v>21.92</v>
      </c>
      <c r="J338" s="22"/>
      <c r="K338" s="11">
        <v>0.47</v>
      </c>
      <c r="L338" s="11">
        <v>3.0741570673964231E-2</v>
      </c>
      <c r="M338" s="6"/>
      <c r="N338" s="18">
        <f t="shared" si="5"/>
        <v>30.190741570673964</v>
      </c>
      <c r="O338" s="19"/>
      <c r="P338" s="59"/>
    </row>
    <row r="339" spans="1:16" x14ac:dyDescent="0.25">
      <c r="A339" s="9">
        <v>336</v>
      </c>
      <c r="B339" s="1" t="s">
        <v>42</v>
      </c>
      <c r="C339" s="2">
        <v>17</v>
      </c>
      <c r="D339" s="6">
        <v>4</v>
      </c>
      <c r="E339" s="22">
        <v>1.9</v>
      </c>
      <c r="F339" s="22"/>
      <c r="G339" s="22">
        <v>5.87</v>
      </c>
      <c r="H339" s="22"/>
      <c r="I339" s="20">
        <v>21.92</v>
      </c>
      <c r="J339" s="21"/>
      <c r="K339" s="11">
        <v>0.47</v>
      </c>
      <c r="L339" s="11">
        <v>3.0748336005129849E-2</v>
      </c>
      <c r="M339" s="6"/>
      <c r="N339" s="18">
        <f t="shared" si="5"/>
        <v>30.190748336005129</v>
      </c>
      <c r="O339" s="19"/>
      <c r="P339" s="59" t="s">
        <v>81</v>
      </c>
    </row>
    <row r="340" spans="1:16" x14ac:dyDescent="0.25">
      <c r="A340" s="9">
        <v>337</v>
      </c>
      <c r="B340" s="1" t="s">
        <v>42</v>
      </c>
      <c r="C340" s="2">
        <v>18</v>
      </c>
      <c r="D340" s="6">
        <v>4</v>
      </c>
      <c r="E340" s="22">
        <v>1.9</v>
      </c>
      <c r="F340" s="22"/>
      <c r="G340" s="22">
        <v>5.87</v>
      </c>
      <c r="H340" s="22"/>
      <c r="I340" s="20">
        <v>21.92</v>
      </c>
      <c r="J340" s="21"/>
      <c r="K340" s="11">
        <v>0.49</v>
      </c>
      <c r="L340" s="11">
        <v>3.353136459856404E-2</v>
      </c>
      <c r="M340" s="6"/>
      <c r="N340" s="18">
        <f t="shared" si="5"/>
        <v>30.213531364598563</v>
      </c>
      <c r="O340" s="19"/>
      <c r="P340" s="59" t="s">
        <v>81</v>
      </c>
    </row>
    <row r="341" spans="1:16" x14ac:dyDescent="0.25">
      <c r="A341" s="9">
        <v>338</v>
      </c>
      <c r="B341" s="1" t="s">
        <v>42</v>
      </c>
      <c r="C341" s="2">
        <v>19</v>
      </c>
      <c r="D341" s="6">
        <v>4</v>
      </c>
      <c r="E341" s="22">
        <v>1.9</v>
      </c>
      <c r="F341" s="22"/>
      <c r="G341" s="22">
        <v>5.87</v>
      </c>
      <c r="H341" s="22"/>
      <c r="I341" s="22">
        <v>21.92</v>
      </c>
      <c r="J341" s="22"/>
      <c r="K341" s="11">
        <v>0.52</v>
      </c>
      <c r="L341" s="11">
        <v>5.5915576114381832E-2</v>
      </c>
      <c r="M341" s="6"/>
      <c r="N341" s="18">
        <f t="shared" si="5"/>
        <v>30.265915576114384</v>
      </c>
      <c r="O341" s="19"/>
      <c r="P341" s="59"/>
    </row>
    <row r="342" spans="1:16" x14ac:dyDescent="0.25">
      <c r="A342" s="9">
        <v>339</v>
      </c>
      <c r="B342" s="1" t="s">
        <v>42</v>
      </c>
      <c r="C342" s="2">
        <v>2</v>
      </c>
      <c r="D342" s="6">
        <v>4</v>
      </c>
      <c r="E342" s="22">
        <v>1.9</v>
      </c>
      <c r="F342" s="22"/>
      <c r="G342" s="22">
        <v>5.87</v>
      </c>
      <c r="H342" s="22"/>
      <c r="I342" s="22">
        <v>21.92</v>
      </c>
      <c r="J342" s="22"/>
      <c r="K342" s="11">
        <v>0.78</v>
      </c>
      <c r="L342" s="11">
        <v>3.7235950406819061E-2</v>
      </c>
      <c r="M342" s="6"/>
      <c r="N342" s="18">
        <f t="shared" si="5"/>
        <v>30.507235950406823</v>
      </c>
      <c r="O342" s="19"/>
      <c r="P342" s="59"/>
    </row>
    <row r="343" spans="1:16" x14ac:dyDescent="0.25">
      <c r="A343" s="9">
        <v>340</v>
      </c>
      <c r="B343" s="1" t="s">
        <v>42</v>
      </c>
      <c r="C343" s="2">
        <v>4</v>
      </c>
      <c r="D343" s="6">
        <v>4</v>
      </c>
      <c r="E343" s="22">
        <v>1.9</v>
      </c>
      <c r="F343" s="22"/>
      <c r="G343" s="22">
        <v>5.87</v>
      </c>
      <c r="H343" s="22"/>
      <c r="I343" s="22">
        <v>21.92</v>
      </c>
      <c r="J343" s="22"/>
      <c r="K343" s="11">
        <v>0.8</v>
      </c>
      <c r="L343" s="11">
        <v>3.6800897727272727E-2</v>
      </c>
      <c r="M343" s="6"/>
      <c r="N343" s="18">
        <f t="shared" si="5"/>
        <v>30.526800897727274</v>
      </c>
      <c r="O343" s="19"/>
      <c r="P343" s="59"/>
    </row>
    <row r="344" spans="1:16" x14ac:dyDescent="0.25">
      <c r="A344" s="9">
        <v>341</v>
      </c>
      <c r="B344" s="1" t="s">
        <v>42</v>
      </c>
      <c r="C344" s="2">
        <v>5</v>
      </c>
      <c r="D344" s="6">
        <v>4</v>
      </c>
      <c r="E344" s="22">
        <v>1.9</v>
      </c>
      <c r="F344" s="22"/>
      <c r="G344" s="22">
        <v>5.87</v>
      </c>
      <c r="H344" s="22"/>
      <c r="I344" s="22">
        <v>21.92</v>
      </c>
      <c r="J344" s="22"/>
      <c r="K344" s="11">
        <v>0.85</v>
      </c>
      <c r="L344" s="11">
        <v>3.4230015761821365E-2</v>
      </c>
      <c r="M344" s="6"/>
      <c r="N344" s="18">
        <f t="shared" si="5"/>
        <v>30.574230015761824</v>
      </c>
      <c r="O344" s="19"/>
      <c r="P344" s="59"/>
    </row>
    <row r="345" spans="1:16" x14ac:dyDescent="0.25">
      <c r="A345" s="9">
        <v>342</v>
      </c>
      <c r="B345" s="1" t="s">
        <v>42</v>
      </c>
      <c r="C345" s="2">
        <v>6</v>
      </c>
      <c r="D345" s="6">
        <v>4</v>
      </c>
      <c r="E345" s="22">
        <v>1.9</v>
      </c>
      <c r="F345" s="22"/>
      <c r="G345" s="22">
        <v>5.87</v>
      </c>
      <c r="H345" s="22"/>
      <c r="I345" s="22">
        <v>21.92</v>
      </c>
      <c r="J345" s="22"/>
      <c r="K345" s="11">
        <v>0.77</v>
      </c>
      <c r="L345" s="11">
        <v>3.0110586529884031E-2</v>
      </c>
      <c r="M345" s="6"/>
      <c r="N345" s="18">
        <f t="shared" si="5"/>
        <v>30.490110586529884</v>
      </c>
      <c r="O345" s="19"/>
      <c r="P345" s="59"/>
    </row>
    <row r="346" spans="1:16" x14ac:dyDescent="0.25">
      <c r="A346" s="9">
        <v>343</v>
      </c>
      <c r="B346" s="1" t="s">
        <v>42</v>
      </c>
      <c r="C346" s="2">
        <v>7</v>
      </c>
      <c r="D346" s="6">
        <v>4</v>
      </c>
      <c r="E346" s="22">
        <v>1.9</v>
      </c>
      <c r="F346" s="22"/>
      <c r="G346" s="22">
        <v>5.87</v>
      </c>
      <c r="H346" s="22"/>
      <c r="I346" s="22">
        <v>21.92</v>
      </c>
      <c r="J346" s="22"/>
      <c r="K346" s="11">
        <v>0.76</v>
      </c>
      <c r="L346" s="11">
        <v>2.8799599403825454E-2</v>
      </c>
      <c r="M346" s="6"/>
      <c r="N346" s="18">
        <f t="shared" si="5"/>
        <v>30.478799599403828</v>
      </c>
      <c r="O346" s="19"/>
      <c r="P346" s="59"/>
    </row>
    <row r="347" spans="1:16" x14ac:dyDescent="0.25">
      <c r="A347" s="9">
        <v>344</v>
      </c>
      <c r="B347" s="1" t="s">
        <v>42</v>
      </c>
      <c r="C347" s="2">
        <v>8</v>
      </c>
      <c r="D347" s="6">
        <v>4</v>
      </c>
      <c r="E347" s="22">
        <v>1.9</v>
      </c>
      <c r="F347" s="22"/>
      <c r="G347" s="22">
        <v>5.87</v>
      </c>
      <c r="H347" s="22"/>
      <c r="I347" s="22">
        <v>21.92</v>
      </c>
      <c r="J347" s="22"/>
      <c r="K347" s="11">
        <v>0.5</v>
      </c>
      <c r="L347" s="11">
        <v>2.9751412352168199E-2</v>
      </c>
      <c r="M347" s="6"/>
      <c r="N347" s="18">
        <f t="shared" si="5"/>
        <v>30.219751412352171</v>
      </c>
      <c r="O347" s="19"/>
      <c r="P347" s="59"/>
    </row>
    <row r="348" spans="1:16" x14ac:dyDescent="0.25">
      <c r="A348" s="9">
        <v>345</v>
      </c>
      <c r="B348" s="1" t="s">
        <v>42</v>
      </c>
      <c r="C348" s="2">
        <v>9</v>
      </c>
      <c r="D348" s="6">
        <v>4</v>
      </c>
      <c r="E348" s="22">
        <v>1.9</v>
      </c>
      <c r="F348" s="22"/>
      <c r="G348" s="22">
        <v>5.87</v>
      </c>
      <c r="H348" s="22"/>
      <c r="I348" s="22">
        <v>21.92</v>
      </c>
      <c r="J348" s="22"/>
      <c r="K348" s="11">
        <v>0.66</v>
      </c>
      <c r="L348" s="11">
        <v>3.289159178433889E-2</v>
      </c>
      <c r="M348" s="6"/>
      <c r="N348" s="18">
        <f t="shared" si="5"/>
        <v>30.38289159178434</v>
      </c>
      <c r="O348" s="19"/>
      <c r="P348" s="59"/>
    </row>
    <row r="349" spans="1:16" x14ac:dyDescent="0.25">
      <c r="A349" s="9">
        <v>346</v>
      </c>
      <c r="B349" s="1" t="s">
        <v>43</v>
      </c>
      <c r="C349" s="2">
        <v>16</v>
      </c>
      <c r="D349" s="6">
        <v>4</v>
      </c>
      <c r="E349" s="22">
        <v>1.9</v>
      </c>
      <c r="F349" s="22"/>
      <c r="G349" s="22">
        <v>5.87</v>
      </c>
      <c r="H349" s="22"/>
      <c r="I349" s="22">
        <v>21.92</v>
      </c>
      <c r="J349" s="22"/>
      <c r="K349" s="11">
        <v>0.89</v>
      </c>
      <c r="L349" s="11">
        <v>5.1440150658271316E-2</v>
      </c>
      <c r="M349" s="6"/>
      <c r="N349" s="18">
        <f t="shared" si="5"/>
        <v>30.631440150658275</v>
      </c>
      <c r="O349" s="19"/>
      <c r="P349" s="59"/>
    </row>
    <row r="350" spans="1:16" x14ac:dyDescent="0.25">
      <c r="A350" s="9">
        <v>347</v>
      </c>
      <c r="B350" s="1" t="s">
        <v>44</v>
      </c>
      <c r="C350" s="2">
        <v>17</v>
      </c>
      <c r="D350" s="6">
        <v>4</v>
      </c>
      <c r="E350" s="22">
        <v>1.9</v>
      </c>
      <c r="F350" s="22"/>
      <c r="G350" s="22">
        <v>5.87</v>
      </c>
      <c r="H350" s="22"/>
      <c r="I350" s="22">
        <v>21.92</v>
      </c>
      <c r="J350" s="22"/>
      <c r="K350" s="11">
        <v>0.85</v>
      </c>
      <c r="L350" s="11">
        <v>4.3648477660957419E-2</v>
      </c>
      <c r="M350" s="6"/>
      <c r="N350" s="18">
        <f t="shared" si="5"/>
        <v>30.583648477660962</v>
      </c>
      <c r="O350" s="19"/>
      <c r="P350" s="59"/>
    </row>
    <row r="351" spans="1:16" x14ac:dyDescent="0.25">
      <c r="A351" s="9">
        <v>348</v>
      </c>
      <c r="B351" s="1" t="s">
        <v>44</v>
      </c>
      <c r="C351" s="2">
        <v>18</v>
      </c>
      <c r="D351" s="6">
        <v>4</v>
      </c>
      <c r="E351" s="22">
        <v>1.9</v>
      </c>
      <c r="F351" s="22"/>
      <c r="G351" s="22">
        <v>5.87</v>
      </c>
      <c r="H351" s="22"/>
      <c r="I351" s="22">
        <v>21.92</v>
      </c>
      <c r="J351" s="22"/>
      <c r="K351" s="11">
        <v>0.82</v>
      </c>
      <c r="L351" s="11">
        <v>4.3771749563006515E-2</v>
      </c>
      <c r="M351" s="6"/>
      <c r="N351" s="18">
        <f t="shared" si="5"/>
        <v>30.553771749563008</v>
      </c>
      <c r="O351" s="19"/>
      <c r="P351" s="59"/>
    </row>
    <row r="352" spans="1:16" x14ac:dyDescent="0.25">
      <c r="A352" s="9">
        <v>349</v>
      </c>
      <c r="B352" s="1" t="s">
        <v>44</v>
      </c>
      <c r="C352" s="2">
        <v>20</v>
      </c>
      <c r="D352" s="6">
        <v>4</v>
      </c>
      <c r="E352" s="22">
        <v>1.9</v>
      </c>
      <c r="F352" s="22"/>
      <c r="G352" s="22">
        <v>5.87</v>
      </c>
      <c r="H352" s="22"/>
      <c r="I352" s="22">
        <v>21.92</v>
      </c>
      <c r="J352" s="22"/>
      <c r="K352" s="11">
        <v>0.88</v>
      </c>
      <c r="L352" s="11">
        <v>3.7027987531100752E-2</v>
      </c>
      <c r="M352" s="6"/>
      <c r="N352" s="18">
        <f t="shared" si="5"/>
        <v>30.607027987531101</v>
      </c>
      <c r="O352" s="19"/>
      <c r="P352" s="59"/>
    </row>
    <row r="353" spans="1:16" x14ac:dyDescent="0.25">
      <c r="A353" s="9">
        <v>350</v>
      </c>
      <c r="B353" s="1" t="s">
        <v>44</v>
      </c>
      <c r="C353" s="2">
        <v>21</v>
      </c>
      <c r="D353" s="6">
        <v>4</v>
      </c>
      <c r="E353" s="22">
        <v>1.9</v>
      </c>
      <c r="F353" s="22"/>
      <c r="G353" s="22">
        <v>5.87</v>
      </c>
      <c r="H353" s="22"/>
      <c r="I353" s="22">
        <v>21.92</v>
      </c>
      <c r="J353" s="22"/>
      <c r="K353" s="11">
        <v>1.05</v>
      </c>
      <c r="L353" s="11">
        <v>4.5632998042323118E-2</v>
      </c>
      <c r="M353" s="6"/>
      <c r="N353" s="18">
        <f t="shared" si="5"/>
        <v>30.785632998042324</v>
      </c>
      <c r="O353" s="19"/>
      <c r="P353" s="59"/>
    </row>
    <row r="354" spans="1:16" x14ac:dyDescent="0.25">
      <c r="A354" s="9">
        <v>351</v>
      </c>
      <c r="B354" s="1" t="s">
        <v>44</v>
      </c>
      <c r="C354" s="2">
        <v>22</v>
      </c>
      <c r="D354" s="6">
        <v>4</v>
      </c>
      <c r="E354" s="22">
        <v>1.9</v>
      </c>
      <c r="F354" s="22"/>
      <c r="G354" s="22">
        <v>5.87</v>
      </c>
      <c r="H354" s="22"/>
      <c r="I354" s="20">
        <v>21.92</v>
      </c>
      <c r="J354" s="21"/>
      <c r="K354" s="11">
        <v>1.05</v>
      </c>
      <c r="L354" s="11">
        <v>1.8316947558770343E-2</v>
      </c>
      <c r="M354" s="11">
        <v>0.34749999999999998</v>
      </c>
      <c r="N354" s="18">
        <f t="shared" si="5"/>
        <v>31.105816947558772</v>
      </c>
      <c r="O354" s="19"/>
      <c r="P354" s="59" t="s">
        <v>81</v>
      </c>
    </row>
    <row r="355" spans="1:16" x14ac:dyDescent="0.25">
      <c r="A355" s="9">
        <v>352</v>
      </c>
      <c r="B355" s="1" t="s">
        <v>44</v>
      </c>
      <c r="C355" s="2">
        <v>23</v>
      </c>
      <c r="D355" s="6">
        <v>4</v>
      </c>
      <c r="E355" s="22">
        <v>1.9</v>
      </c>
      <c r="F355" s="22"/>
      <c r="G355" s="22">
        <v>5.87</v>
      </c>
      <c r="H355" s="22"/>
      <c r="I355" s="22">
        <v>21.92</v>
      </c>
      <c r="J355" s="22"/>
      <c r="K355" s="11">
        <v>1.07</v>
      </c>
      <c r="L355" s="11">
        <v>4.6120546202410559E-2</v>
      </c>
      <c r="M355" s="6"/>
      <c r="N355" s="18">
        <f t="shared" si="5"/>
        <v>30.806120546202411</v>
      </c>
      <c r="O355" s="19"/>
      <c r="P355" s="59"/>
    </row>
    <row r="356" spans="1:16" x14ac:dyDescent="0.25">
      <c r="A356" s="9">
        <v>353</v>
      </c>
      <c r="B356" s="1" t="s">
        <v>44</v>
      </c>
      <c r="C356" s="2">
        <v>26</v>
      </c>
      <c r="D356" s="6">
        <v>4</v>
      </c>
      <c r="E356" s="22">
        <v>1.9</v>
      </c>
      <c r="F356" s="22"/>
      <c r="G356" s="22">
        <v>5.87</v>
      </c>
      <c r="H356" s="22"/>
      <c r="I356" s="22">
        <v>21.92</v>
      </c>
      <c r="J356" s="22"/>
      <c r="K356" s="11">
        <v>0.59</v>
      </c>
      <c r="L356" s="11">
        <v>4.1006233058443885E-2</v>
      </c>
      <c r="M356" s="6"/>
      <c r="N356" s="18">
        <f t="shared" si="5"/>
        <v>30.321006233058444</v>
      </c>
      <c r="O356" s="19"/>
      <c r="P356" s="59"/>
    </row>
    <row r="357" spans="1:16" x14ac:dyDescent="0.25">
      <c r="A357" s="9">
        <v>354</v>
      </c>
      <c r="B357" s="1" t="s">
        <v>44</v>
      </c>
      <c r="C357" s="2">
        <v>28</v>
      </c>
      <c r="D357" s="6">
        <v>4</v>
      </c>
      <c r="E357" s="22">
        <v>1.9</v>
      </c>
      <c r="F357" s="22"/>
      <c r="G357" s="22">
        <v>5.87</v>
      </c>
      <c r="H357" s="22"/>
      <c r="I357" s="22">
        <v>21.92</v>
      </c>
      <c r="J357" s="22"/>
      <c r="K357" s="11">
        <v>0.96</v>
      </c>
      <c r="L357" s="11">
        <v>3.9896099400368999E-2</v>
      </c>
      <c r="M357" s="6"/>
      <c r="N357" s="18">
        <f t="shared" si="5"/>
        <v>30.689896099400372</v>
      </c>
      <c r="O357" s="19"/>
      <c r="P357" s="59"/>
    </row>
    <row r="358" spans="1:16" x14ac:dyDescent="0.25">
      <c r="A358" s="9">
        <v>355</v>
      </c>
      <c r="B358" s="1" t="s">
        <v>44</v>
      </c>
      <c r="C358" s="2">
        <v>29</v>
      </c>
      <c r="D358" s="6">
        <v>4</v>
      </c>
      <c r="E358" s="22">
        <v>1.9</v>
      </c>
      <c r="F358" s="22"/>
      <c r="G358" s="22">
        <v>5.87</v>
      </c>
      <c r="H358" s="22"/>
      <c r="I358" s="22">
        <v>21.92</v>
      </c>
      <c r="J358" s="22"/>
      <c r="K358" s="11">
        <v>0.89</v>
      </c>
      <c r="L358" s="11">
        <v>3.2941864453857377E-2</v>
      </c>
      <c r="M358" s="6"/>
      <c r="N358" s="18">
        <f t="shared" si="5"/>
        <v>30.612941864453859</v>
      </c>
      <c r="O358" s="19"/>
      <c r="P358" s="59"/>
    </row>
    <row r="359" spans="1:16" x14ac:dyDescent="0.25">
      <c r="A359" s="9">
        <v>356</v>
      </c>
      <c r="B359" s="1" t="s">
        <v>44</v>
      </c>
      <c r="C359" s="2">
        <v>30</v>
      </c>
      <c r="D359" s="6">
        <v>4</v>
      </c>
      <c r="E359" s="22">
        <v>1.9</v>
      </c>
      <c r="F359" s="22"/>
      <c r="G359" s="22">
        <v>5.87</v>
      </c>
      <c r="H359" s="22"/>
      <c r="I359" s="22">
        <v>21.92</v>
      </c>
      <c r="J359" s="22"/>
      <c r="K359" s="11">
        <v>0.81</v>
      </c>
      <c r="L359" s="11">
        <v>3.3013051693309495E-2</v>
      </c>
      <c r="M359" s="6"/>
      <c r="N359" s="18">
        <f t="shared" si="5"/>
        <v>30.53301305169331</v>
      </c>
      <c r="O359" s="19"/>
      <c r="P359" s="59" t="s">
        <v>81</v>
      </c>
    </row>
    <row r="360" spans="1:16" x14ac:dyDescent="0.25">
      <c r="A360" s="9">
        <v>357</v>
      </c>
      <c r="B360" s="1" t="s">
        <v>44</v>
      </c>
      <c r="C360" s="2">
        <v>32</v>
      </c>
      <c r="D360" s="6">
        <v>4</v>
      </c>
      <c r="E360" s="22">
        <v>1.9</v>
      </c>
      <c r="F360" s="22"/>
      <c r="G360" s="22">
        <v>5.87</v>
      </c>
      <c r="H360" s="22"/>
      <c r="I360" s="22">
        <v>21.92</v>
      </c>
      <c r="J360" s="22"/>
      <c r="K360" s="11">
        <v>0.95</v>
      </c>
      <c r="L360" s="11">
        <v>3.7451415308055111E-2</v>
      </c>
      <c r="M360" s="6"/>
      <c r="N360" s="18">
        <f t="shared" si="5"/>
        <v>30.677451415308056</v>
      </c>
      <c r="O360" s="19"/>
      <c r="P360" s="59" t="s">
        <v>81</v>
      </c>
    </row>
    <row r="361" spans="1:16" x14ac:dyDescent="0.25">
      <c r="A361" s="9">
        <v>358</v>
      </c>
      <c r="B361" s="1" t="s">
        <v>44</v>
      </c>
      <c r="C361" s="2">
        <v>34</v>
      </c>
      <c r="D361" s="6">
        <v>4</v>
      </c>
      <c r="E361" s="22">
        <v>1.9</v>
      </c>
      <c r="F361" s="22"/>
      <c r="G361" s="22">
        <v>5.87</v>
      </c>
      <c r="H361" s="22"/>
      <c r="I361" s="22">
        <v>21.92</v>
      </c>
      <c r="J361" s="22"/>
      <c r="K361" s="11">
        <v>0.6</v>
      </c>
      <c r="L361" s="11">
        <v>3.0674896623018609E-2</v>
      </c>
      <c r="M361" s="11">
        <v>0.20019999999999999</v>
      </c>
      <c r="N361" s="18">
        <f t="shared" si="5"/>
        <v>30.52087489662302</v>
      </c>
      <c r="O361" s="19"/>
      <c r="P361" s="59"/>
    </row>
    <row r="362" spans="1:16" x14ac:dyDescent="0.25">
      <c r="A362" s="9">
        <v>359</v>
      </c>
      <c r="B362" s="1" t="s">
        <v>44</v>
      </c>
      <c r="C362" s="2">
        <v>36</v>
      </c>
      <c r="D362" s="6">
        <v>4</v>
      </c>
      <c r="E362" s="22">
        <v>1.9</v>
      </c>
      <c r="F362" s="22"/>
      <c r="G362" s="22">
        <v>5.87</v>
      </c>
      <c r="H362" s="22"/>
      <c r="I362" s="22">
        <v>21.92</v>
      </c>
      <c r="J362" s="22"/>
      <c r="K362" s="11">
        <v>0.86</v>
      </c>
      <c r="L362" s="11">
        <v>2.5795786972021176E-2</v>
      </c>
      <c r="M362" s="11">
        <v>0.2863</v>
      </c>
      <c r="N362" s="18">
        <f t="shared" si="5"/>
        <v>30.862095786972024</v>
      </c>
      <c r="O362" s="19"/>
      <c r="P362" s="59"/>
    </row>
    <row r="363" spans="1:16" x14ac:dyDescent="0.25">
      <c r="A363" s="9">
        <v>360</v>
      </c>
      <c r="B363" s="1" t="s">
        <v>44</v>
      </c>
      <c r="C363" s="2">
        <v>38</v>
      </c>
      <c r="D363" s="6">
        <v>4</v>
      </c>
      <c r="E363" s="22">
        <v>1.9</v>
      </c>
      <c r="F363" s="22"/>
      <c r="G363" s="22">
        <v>5.87</v>
      </c>
      <c r="H363" s="22"/>
      <c r="I363" s="22">
        <v>21.92</v>
      </c>
      <c r="J363" s="22"/>
      <c r="K363" s="11">
        <v>0.82</v>
      </c>
      <c r="L363" s="11">
        <v>2.8830867126833477E-2</v>
      </c>
      <c r="M363" s="11">
        <v>0.2707</v>
      </c>
      <c r="N363" s="18">
        <f t="shared" si="5"/>
        <v>30.809530867126835</v>
      </c>
      <c r="O363" s="19"/>
      <c r="P363" s="59"/>
    </row>
    <row r="364" spans="1:16" x14ac:dyDescent="0.25">
      <c r="A364" s="9">
        <v>361</v>
      </c>
      <c r="B364" s="1" t="s">
        <v>44</v>
      </c>
      <c r="C364" s="2">
        <v>4</v>
      </c>
      <c r="D364" s="6">
        <v>4</v>
      </c>
      <c r="E364" s="22">
        <v>1.9</v>
      </c>
      <c r="F364" s="22"/>
      <c r="G364" s="22">
        <v>5.87</v>
      </c>
      <c r="H364" s="22"/>
      <c r="I364" s="22">
        <v>21.92</v>
      </c>
      <c r="J364" s="22"/>
      <c r="K364" s="11">
        <v>0.76</v>
      </c>
      <c r="L364" s="11">
        <v>2.3967019750168805E-2</v>
      </c>
      <c r="M364" s="11">
        <v>0.25319999999999998</v>
      </c>
      <c r="N364" s="18">
        <f t="shared" si="5"/>
        <v>30.727167019750173</v>
      </c>
      <c r="O364" s="19"/>
      <c r="P364" s="59"/>
    </row>
    <row r="365" spans="1:16" x14ac:dyDescent="0.25">
      <c r="A365" s="9">
        <v>362</v>
      </c>
      <c r="B365" s="1" t="s">
        <v>44</v>
      </c>
      <c r="C365" s="2">
        <v>40</v>
      </c>
      <c r="D365" s="6">
        <v>4</v>
      </c>
      <c r="E365" s="22">
        <v>1.9</v>
      </c>
      <c r="F365" s="22"/>
      <c r="G365" s="22">
        <v>5.87</v>
      </c>
      <c r="H365" s="22"/>
      <c r="I365" s="22">
        <v>21.92</v>
      </c>
      <c r="J365" s="22"/>
      <c r="K365" s="11">
        <v>0.83</v>
      </c>
      <c r="L365" s="11">
        <v>3.1393818576860404E-2</v>
      </c>
      <c r="M365" s="11">
        <v>0.2752</v>
      </c>
      <c r="N365" s="18">
        <f t="shared" si="5"/>
        <v>30.82659381857686</v>
      </c>
      <c r="O365" s="19"/>
      <c r="P365" s="59" t="s">
        <v>81</v>
      </c>
    </row>
    <row r="366" spans="1:16" x14ac:dyDescent="0.25">
      <c r="A366" s="9">
        <v>363</v>
      </c>
      <c r="B366" s="1" t="s">
        <v>44</v>
      </c>
      <c r="C366" s="3" t="s">
        <v>71</v>
      </c>
      <c r="D366" s="6">
        <v>4</v>
      </c>
      <c r="E366" s="22">
        <v>1.9</v>
      </c>
      <c r="F366" s="22"/>
      <c r="G366" s="22">
        <v>5.87</v>
      </c>
      <c r="H366" s="22"/>
      <c r="I366" s="20">
        <v>21.92</v>
      </c>
      <c r="J366" s="21"/>
      <c r="K366" s="11">
        <v>0.99</v>
      </c>
      <c r="L366" s="11">
        <v>3.2238094810558449E-2</v>
      </c>
      <c r="M366" s="11">
        <v>0.32679999999999998</v>
      </c>
      <c r="N366" s="18">
        <f t="shared" si="5"/>
        <v>31.039038094810557</v>
      </c>
      <c r="O366" s="19"/>
      <c r="P366" s="59" t="s">
        <v>81</v>
      </c>
    </row>
    <row r="367" spans="1:16" x14ac:dyDescent="0.25">
      <c r="A367" s="9">
        <v>364</v>
      </c>
      <c r="B367" s="1" t="s">
        <v>44</v>
      </c>
      <c r="C367" s="3" t="s">
        <v>72</v>
      </c>
      <c r="D367" s="6">
        <v>4</v>
      </c>
      <c r="E367" s="22">
        <v>1.9</v>
      </c>
      <c r="F367" s="22"/>
      <c r="G367" s="22">
        <v>5.87</v>
      </c>
      <c r="H367" s="22"/>
      <c r="I367" s="22">
        <v>21.92</v>
      </c>
      <c r="J367" s="22"/>
      <c r="K367" s="11">
        <v>0.69</v>
      </c>
      <c r="L367" s="11">
        <v>3.3230136058143164E-2</v>
      </c>
      <c r="M367" s="6"/>
      <c r="N367" s="18">
        <f t="shared" si="5"/>
        <v>30.413230136058147</v>
      </c>
      <c r="O367" s="19"/>
      <c r="P367" s="59"/>
    </row>
    <row r="368" spans="1:16" x14ac:dyDescent="0.25">
      <c r="A368" s="9">
        <v>365</v>
      </c>
      <c r="B368" s="1" t="s">
        <v>44</v>
      </c>
      <c r="C368" s="3" t="s">
        <v>73</v>
      </c>
      <c r="D368" s="6">
        <v>4</v>
      </c>
      <c r="E368" s="22">
        <v>1.9</v>
      </c>
      <c r="F368" s="22"/>
      <c r="G368" s="22">
        <v>5.87</v>
      </c>
      <c r="H368" s="22"/>
      <c r="I368" s="22">
        <v>21.92</v>
      </c>
      <c r="J368" s="22"/>
      <c r="K368" s="11">
        <v>1.01</v>
      </c>
      <c r="L368" s="11">
        <v>4.0296198471747431E-2</v>
      </c>
      <c r="M368" s="6"/>
      <c r="N368" s="18">
        <f t="shared" si="5"/>
        <v>30.74029619847175</v>
      </c>
      <c r="O368" s="19"/>
      <c r="P368" s="59" t="s">
        <v>81</v>
      </c>
    </row>
    <row r="369" spans="1:16" x14ac:dyDescent="0.25">
      <c r="A369" s="9">
        <v>366</v>
      </c>
      <c r="B369" s="1" t="s">
        <v>44</v>
      </c>
      <c r="C369" s="3" t="s">
        <v>74</v>
      </c>
      <c r="D369" s="6">
        <v>4</v>
      </c>
      <c r="E369" s="22">
        <v>1.9</v>
      </c>
      <c r="F369" s="22"/>
      <c r="G369" s="22">
        <v>5.87</v>
      </c>
      <c r="H369" s="22"/>
      <c r="I369" s="22">
        <v>21.92</v>
      </c>
      <c r="J369" s="22"/>
      <c r="K369" s="11">
        <v>0.99</v>
      </c>
      <c r="L369" s="11">
        <v>4.5375428508723802E-2</v>
      </c>
      <c r="M369" s="6"/>
      <c r="N369" s="18">
        <f t="shared" si="5"/>
        <v>30.725375428508723</v>
      </c>
      <c r="O369" s="19"/>
      <c r="P369" s="59"/>
    </row>
    <row r="370" spans="1:16" x14ac:dyDescent="0.25">
      <c r="A370" s="9">
        <v>367</v>
      </c>
      <c r="B370" s="1" t="s">
        <v>45</v>
      </c>
      <c r="C370" s="2">
        <v>21</v>
      </c>
      <c r="D370" s="6">
        <v>5</v>
      </c>
      <c r="E370" s="22">
        <v>1.64</v>
      </c>
      <c r="F370" s="22"/>
      <c r="G370" s="22">
        <v>5.87</v>
      </c>
      <c r="H370" s="22"/>
      <c r="I370" s="26">
        <v>18.11</v>
      </c>
      <c r="J370" s="26"/>
      <c r="K370" s="11">
        <v>0.79</v>
      </c>
      <c r="L370" s="11">
        <v>3.4309245483528157E-2</v>
      </c>
      <c r="M370" s="11">
        <v>0.35099999999999998</v>
      </c>
      <c r="N370" s="18">
        <f t="shared" si="5"/>
        <v>26.795309245483523</v>
      </c>
      <c r="O370" s="19"/>
      <c r="P370" s="59"/>
    </row>
    <row r="371" spans="1:16" x14ac:dyDescent="0.25">
      <c r="A371" s="9">
        <v>368</v>
      </c>
      <c r="B371" s="1" t="s">
        <v>45</v>
      </c>
      <c r="C371" s="2">
        <v>23</v>
      </c>
      <c r="D371" s="6">
        <v>4</v>
      </c>
      <c r="E371" s="22">
        <v>1.9</v>
      </c>
      <c r="F371" s="22"/>
      <c r="G371" s="22">
        <v>5.87</v>
      </c>
      <c r="H371" s="22"/>
      <c r="I371" s="22">
        <v>21.92</v>
      </c>
      <c r="J371" s="22"/>
      <c r="K371" s="11">
        <v>0.79</v>
      </c>
      <c r="L371" s="11">
        <v>3.3393396639883124E-2</v>
      </c>
      <c r="M371" s="11">
        <v>0.3523</v>
      </c>
      <c r="N371" s="18">
        <f t="shared" si="5"/>
        <v>30.865693396639884</v>
      </c>
      <c r="O371" s="19"/>
      <c r="P371" s="59" t="s">
        <v>81</v>
      </c>
    </row>
    <row r="372" spans="1:16" x14ac:dyDescent="0.25">
      <c r="A372" s="9">
        <v>369</v>
      </c>
      <c r="B372" s="1" t="s">
        <v>45</v>
      </c>
      <c r="C372" s="2">
        <v>25</v>
      </c>
      <c r="D372" s="6">
        <v>4</v>
      </c>
      <c r="E372" s="22">
        <v>1.9</v>
      </c>
      <c r="F372" s="22"/>
      <c r="G372" s="22">
        <v>5.87</v>
      </c>
      <c r="H372" s="22"/>
      <c r="I372" s="22">
        <v>21.92</v>
      </c>
      <c r="J372" s="22"/>
      <c r="K372" s="11">
        <v>1.35</v>
      </c>
      <c r="L372" s="11">
        <v>3.3677602897596311E-2</v>
      </c>
      <c r="M372" s="11">
        <v>0.60070000000000001</v>
      </c>
      <c r="N372" s="18">
        <f t="shared" si="5"/>
        <v>31.6743776028976</v>
      </c>
      <c r="O372" s="19"/>
      <c r="P372" s="59" t="s">
        <v>81</v>
      </c>
    </row>
    <row r="373" spans="1:16" x14ac:dyDescent="0.25">
      <c r="A373" s="9">
        <v>370</v>
      </c>
      <c r="B373" s="1" t="s">
        <v>45</v>
      </c>
      <c r="C373" s="2">
        <v>27</v>
      </c>
      <c r="D373" s="6">
        <v>4</v>
      </c>
      <c r="E373" s="22">
        <v>1.9</v>
      </c>
      <c r="F373" s="22"/>
      <c r="G373" s="22">
        <v>5.87</v>
      </c>
      <c r="H373" s="22"/>
      <c r="I373" s="22">
        <v>21.92</v>
      </c>
      <c r="J373" s="22"/>
      <c r="K373" s="11">
        <v>0.79</v>
      </c>
      <c r="L373" s="11">
        <v>3.5750098548647198E-2</v>
      </c>
      <c r="M373" s="6"/>
      <c r="N373" s="18">
        <f t="shared" si="5"/>
        <v>30.515750098548647</v>
      </c>
      <c r="O373" s="19"/>
      <c r="P373" s="59"/>
    </row>
    <row r="374" spans="1:16" x14ac:dyDescent="0.25">
      <c r="A374" s="9">
        <v>371</v>
      </c>
      <c r="B374" s="1" t="s">
        <v>45</v>
      </c>
      <c r="C374" s="2" t="s">
        <v>75</v>
      </c>
      <c r="D374" s="6">
        <v>4</v>
      </c>
      <c r="E374" s="22">
        <v>1.9</v>
      </c>
      <c r="F374" s="22"/>
      <c r="G374" s="22">
        <v>5.87</v>
      </c>
      <c r="H374" s="22"/>
      <c r="I374" s="22">
        <v>21.92</v>
      </c>
      <c r="J374" s="22"/>
      <c r="K374" s="11">
        <v>0.79</v>
      </c>
      <c r="L374" s="11">
        <v>3.5244789723737464E-2</v>
      </c>
      <c r="M374" s="6"/>
      <c r="N374" s="18">
        <f t="shared" si="5"/>
        <v>30.515244789723738</v>
      </c>
      <c r="O374" s="19"/>
      <c r="P374" s="59" t="s">
        <v>81</v>
      </c>
    </row>
    <row r="375" spans="1:16" x14ac:dyDescent="0.25">
      <c r="A375" s="9">
        <v>372</v>
      </c>
      <c r="B375" s="1" t="s">
        <v>45</v>
      </c>
      <c r="C375" s="2">
        <v>29</v>
      </c>
      <c r="D375" s="6">
        <v>4</v>
      </c>
      <c r="E375" s="22">
        <v>1.9</v>
      </c>
      <c r="F375" s="22"/>
      <c r="G375" s="22">
        <v>5.87</v>
      </c>
      <c r="H375" s="22"/>
      <c r="I375" s="22">
        <v>21.92</v>
      </c>
      <c r="J375" s="22"/>
      <c r="K375" s="11">
        <v>0.79</v>
      </c>
      <c r="L375" s="11">
        <v>3.3981796874999998E-2</v>
      </c>
      <c r="M375" s="6"/>
      <c r="N375" s="18">
        <f t="shared" si="5"/>
        <v>30.513981796875001</v>
      </c>
      <c r="O375" s="19"/>
      <c r="P375" s="59"/>
    </row>
    <row r="376" spans="1:16" x14ac:dyDescent="0.25">
      <c r="A376" s="9">
        <v>373</v>
      </c>
      <c r="B376" s="1" t="s">
        <v>45</v>
      </c>
      <c r="C376" s="2">
        <v>31</v>
      </c>
      <c r="D376" s="6">
        <v>4</v>
      </c>
      <c r="E376" s="22">
        <v>1.9</v>
      </c>
      <c r="F376" s="22"/>
      <c r="G376" s="22">
        <v>5.87</v>
      </c>
      <c r="H376" s="22"/>
      <c r="I376" s="22">
        <v>21.92</v>
      </c>
      <c r="J376" s="22"/>
      <c r="K376" s="11">
        <v>0.79</v>
      </c>
      <c r="L376" s="11">
        <v>3.3931081897317458E-2</v>
      </c>
      <c r="M376" s="6"/>
      <c r="N376" s="18">
        <f t="shared" si="5"/>
        <v>30.513931081897319</v>
      </c>
      <c r="O376" s="19"/>
      <c r="P376" s="59"/>
    </row>
    <row r="377" spans="1:16" x14ac:dyDescent="0.25">
      <c r="A377" s="9">
        <v>374</v>
      </c>
      <c r="B377" s="1" t="s">
        <v>45</v>
      </c>
      <c r="C377" s="2">
        <v>32</v>
      </c>
      <c r="D377" s="6">
        <v>5</v>
      </c>
      <c r="E377" s="22">
        <v>1.64</v>
      </c>
      <c r="F377" s="22"/>
      <c r="G377" s="22">
        <v>5.87</v>
      </c>
      <c r="H377" s="22"/>
      <c r="I377" s="22">
        <v>18.11</v>
      </c>
      <c r="J377" s="22"/>
      <c r="K377" s="11">
        <v>0.81</v>
      </c>
      <c r="L377" s="11">
        <v>3.8006831364124589E-2</v>
      </c>
      <c r="M377" s="11">
        <v>0.35780000000000001</v>
      </c>
      <c r="N377" s="18">
        <f t="shared" si="5"/>
        <v>26.825806831364122</v>
      </c>
      <c r="O377" s="19"/>
      <c r="P377" s="59"/>
    </row>
    <row r="378" spans="1:16" x14ac:dyDescent="0.25">
      <c r="A378" s="9">
        <v>375</v>
      </c>
      <c r="B378" s="1" t="s">
        <v>45</v>
      </c>
      <c r="C378" s="2">
        <v>35</v>
      </c>
      <c r="D378" s="6">
        <v>4</v>
      </c>
      <c r="E378" s="22">
        <v>1.9</v>
      </c>
      <c r="F378" s="22"/>
      <c r="G378" s="22">
        <v>5.87</v>
      </c>
      <c r="H378" s="22"/>
      <c r="I378" s="22">
        <v>21.92</v>
      </c>
      <c r="J378" s="22"/>
      <c r="K378" s="11">
        <v>0.77</v>
      </c>
      <c r="L378" s="11">
        <v>2.8086033459255259E-2</v>
      </c>
      <c r="M378" s="6"/>
      <c r="N378" s="18">
        <f t="shared" si="5"/>
        <v>30.488086033459258</v>
      </c>
      <c r="O378" s="19"/>
      <c r="P378" s="59"/>
    </row>
    <row r="379" spans="1:16" x14ac:dyDescent="0.25">
      <c r="A379" s="9">
        <v>376</v>
      </c>
      <c r="B379" s="1" t="s">
        <v>45</v>
      </c>
      <c r="C379" s="2">
        <v>37</v>
      </c>
      <c r="D379" s="6">
        <v>4</v>
      </c>
      <c r="E379" s="22">
        <v>1.9</v>
      </c>
      <c r="F379" s="22"/>
      <c r="G379" s="22">
        <v>5.87</v>
      </c>
      <c r="H379" s="22"/>
      <c r="I379" s="22">
        <v>21.92</v>
      </c>
      <c r="J379" s="22"/>
      <c r="K379" s="11">
        <v>0.9</v>
      </c>
      <c r="L379" s="11">
        <v>3.7674816360601E-2</v>
      </c>
      <c r="M379" s="6"/>
      <c r="N379" s="18">
        <f t="shared" si="5"/>
        <v>30.627674816360599</v>
      </c>
      <c r="O379" s="19"/>
      <c r="P379" s="59"/>
    </row>
    <row r="380" spans="1:16" x14ac:dyDescent="0.25">
      <c r="A380" s="9">
        <v>377</v>
      </c>
      <c r="B380" s="1" t="s">
        <v>45</v>
      </c>
      <c r="C380" s="2">
        <v>39</v>
      </c>
      <c r="D380" s="6">
        <v>4</v>
      </c>
      <c r="E380" s="22">
        <v>1.9</v>
      </c>
      <c r="F380" s="22"/>
      <c r="G380" s="22">
        <v>5.87</v>
      </c>
      <c r="H380" s="22"/>
      <c r="I380" s="22">
        <v>21.92</v>
      </c>
      <c r="J380" s="22"/>
      <c r="K380" s="11">
        <v>0.56999999999999995</v>
      </c>
      <c r="L380" s="11">
        <v>3.4362308702399424E-2</v>
      </c>
      <c r="M380" s="6"/>
      <c r="N380" s="18">
        <f t="shared" si="5"/>
        <v>30.2943623087024</v>
      </c>
      <c r="O380" s="19"/>
      <c r="P380" s="59" t="s">
        <v>81</v>
      </c>
    </row>
    <row r="381" spans="1:16" x14ac:dyDescent="0.25">
      <c r="A381" s="9">
        <v>378</v>
      </c>
      <c r="B381" s="1" t="s">
        <v>46</v>
      </c>
      <c r="C381" s="2">
        <v>10</v>
      </c>
      <c r="D381" s="6">
        <v>4</v>
      </c>
      <c r="E381" s="22">
        <v>1.9</v>
      </c>
      <c r="F381" s="22"/>
      <c r="G381" s="22">
        <v>5.87</v>
      </c>
      <c r="H381" s="22"/>
      <c r="I381" s="22">
        <v>21.92</v>
      </c>
      <c r="J381" s="22"/>
      <c r="K381" s="11">
        <v>0.42</v>
      </c>
      <c r="L381" s="11">
        <v>3.3079322648926525E-2</v>
      </c>
      <c r="M381" s="6"/>
      <c r="N381" s="18">
        <f t="shared" si="5"/>
        <v>30.14307932264893</v>
      </c>
      <c r="O381" s="19"/>
      <c r="P381" s="59"/>
    </row>
    <row r="382" spans="1:16" x14ac:dyDescent="0.25">
      <c r="A382" s="9">
        <v>379</v>
      </c>
      <c r="B382" s="1" t="s">
        <v>46</v>
      </c>
      <c r="C382" s="2">
        <v>11</v>
      </c>
      <c r="D382" s="6">
        <v>4</v>
      </c>
      <c r="E382" s="22">
        <v>1.9</v>
      </c>
      <c r="F382" s="22"/>
      <c r="G382" s="22">
        <v>5.87</v>
      </c>
      <c r="H382" s="22"/>
      <c r="I382" s="22">
        <v>21.92</v>
      </c>
      <c r="J382" s="22"/>
      <c r="K382" s="11">
        <v>0.63</v>
      </c>
      <c r="L382" s="11">
        <v>4.0375020348837207E-2</v>
      </c>
      <c r="M382" s="6"/>
      <c r="N382" s="18">
        <f t="shared" si="5"/>
        <v>30.360375020348837</v>
      </c>
      <c r="O382" s="19"/>
      <c r="P382" s="59"/>
    </row>
    <row r="383" spans="1:16" x14ac:dyDescent="0.25">
      <c r="A383" s="9">
        <v>380</v>
      </c>
      <c r="B383" s="1" t="s">
        <v>46</v>
      </c>
      <c r="C383" s="2" t="s">
        <v>60</v>
      </c>
      <c r="D383" s="6">
        <v>2</v>
      </c>
      <c r="E383" s="22">
        <v>2.14</v>
      </c>
      <c r="F383" s="22"/>
      <c r="G383" s="22">
        <v>6.38</v>
      </c>
      <c r="H383" s="22"/>
      <c r="I383" s="22">
        <v>26.52</v>
      </c>
      <c r="J383" s="22"/>
      <c r="K383" s="11">
        <v>2.15</v>
      </c>
      <c r="L383" s="11">
        <v>5.541355627131489E-2</v>
      </c>
      <c r="M383" s="11">
        <v>0.23250000000000001</v>
      </c>
      <c r="N383" s="18">
        <f t="shared" si="5"/>
        <v>37.477913556271311</v>
      </c>
      <c r="O383" s="19"/>
      <c r="P383" s="59" t="s">
        <v>81</v>
      </c>
    </row>
    <row r="384" spans="1:16" x14ac:dyDescent="0.25">
      <c r="A384" s="9">
        <v>381</v>
      </c>
      <c r="B384" s="1" t="s">
        <v>46</v>
      </c>
      <c r="C384" s="2">
        <v>13</v>
      </c>
      <c r="D384" s="6">
        <v>4</v>
      </c>
      <c r="E384" s="22">
        <v>1.9</v>
      </c>
      <c r="F384" s="22"/>
      <c r="G384" s="22">
        <v>5.87</v>
      </c>
      <c r="H384" s="22"/>
      <c r="I384" s="22">
        <v>21.92</v>
      </c>
      <c r="J384" s="22"/>
      <c r="K384" s="11">
        <v>0.64</v>
      </c>
      <c r="L384" s="11">
        <v>4.0734768429820906E-2</v>
      </c>
      <c r="M384" s="6"/>
      <c r="N384" s="18">
        <f t="shared" si="5"/>
        <v>30.370734768429823</v>
      </c>
      <c r="O384" s="19"/>
      <c r="P384" s="59" t="s">
        <v>81</v>
      </c>
    </row>
    <row r="385" spans="1:16" x14ac:dyDescent="0.25">
      <c r="A385" s="9">
        <v>382</v>
      </c>
      <c r="B385" s="1" t="s">
        <v>46</v>
      </c>
      <c r="C385" s="2">
        <v>14</v>
      </c>
      <c r="D385" s="6">
        <v>4</v>
      </c>
      <c r="E385" s="22">
        <v>1.9</v>
      </c>
      <c r="F385" s="22"/>
      <c r="G385" s="22">
        <v>5.87</v>
      </c>
      <c r="H385" s="22"/>
      <c r="I385" s="22">
        <v>21.92</v>
      </c>
      <c r="J385" s="22"/>
      <c r="K385" s="11">
        <v>1.28</v>
      </c>
      <c r="L385" s="11">
        <v>0.11915970385764385</v>
      </c>
      <c r="M385" s="6"/>
      <c r="N385" s="18">
        <f t="shared" si="5"/>
        <v>31.089159703857646</v>
      </c>
      <c r="O385" s="19"/>
      <c r="P385" s="59"/>
    </row>
    <row r="386" spans="1:16" x14ac:dyDescent="0.25">
      <c r="A386" s="9">
        <v>383</v>
      </c>
      <c r="B386" s="1" t="s">
        <v>46</v>
      </c>
      <c r="C386" s="2">
        <v>15</v>
      </c>
      <c r="D386" s="6">
        <v>4</v>
      </c>
      <c r="E386" s="22">
        <v>1.9</v>
      </c>
      <c r="F386" s="22"/>
      <c r="G386" s="22">
        <v>5.87</v>
      </c>
      <c r="H386" s="22"/>
      <c r="I386" s="22">
        <v>21.92</v>
      </c>
      <c r="J386" s="22"/>
      <c r="K386" s="11">
        <v>0.74</v>
      </c>
      <c r="L386" s="11">
        <v>3.8933953444891083E-2</v>
      </c>
      <c r="M386" s="6"/>
      <c r="N386" s="18">
        <f t="shared" si="5"/>
        <v>30.468933953444889</v>
      </c>
      <c r="O386" s="19"/>
      <c r="P386" s="59" t="s">
        <v>81</v>
      </c>
    </row>
    <row r="387" spans="1:16" x14ac:dyDescent="0.25">
      <c r="A387" s="9">
        <v>384</v>
      </c>
      <c r="B387" s="1" t="s">
        <v>46</v>
      </c>
      <c r="C387" s="2">
        <v>18</v>
      </c>
      <c r="D387" s="6">
        <v>4</v>
      </c>
      <c r="E387" s="22">
        <v>1.9</v>
      </c>
      <c r="F387" s="22"/>
      <c r="G387" s="22">
        <v>5.87</v>
      </c>
      <c r="H387" s="22"/>
      <c r="I387" s="20">
        <v>21.92</v>
      </c>
      <c r="J387" s="21"/>
      <c r="K387" s="11">
        <v>1.08</v>
      </c>
      <c r="L387" s="11">
        <v>4.6888099255190947E-2</v>
      </c>
      <c r="M387" s="6"/>
      <c r="N387" s="18">
        <f t="shared" si="5"/>
        <v>30.816888099255195</v>
      </c>
      <c r="O387" s="19"/>
      <c r="P387" s="59" t="s">
        <v>81</v>
      </c>
    </row>
    <row r="388" spans="1:16" x14ac:dyDescent="0.25">
      <c r="A388" s="9">
        <v>385</v>
      </c>
      <c r="B388" s="1" t="s">
        <v>46</v>
      </c>
      <c r="C388" s="2">
        <v>19</v>
      </c>
      <c r="D388" s="6">
        <v>4</v>
      </c>
      <c r="E388" s="22">
        <v>1.9</v>
      </c>
      <c r="F388" s="22"/>
      <c r="G388" s="22">
        <v>5.87</v>
      </c>
      <c r="H388" s="22"/>
      <c r="I388" s="22">
        <v>21.92</v>
      </c>
      <c r="J388" s="22"/>
      <c r="K388" s="11">
        <v>0.94</v>
      </c>
      <c r="L388" s="11">
        <v>4.2225387090496266E-2</v>
      </c>
      <c r="M388" s="6"/>
      <c r="N388" s="18">
        <f t="shared" si="5"/>
        <v>30.672225387090499</v>
      </c>
      <c r="O388" s="19"/>
      <c r="P388" s="59"/>
    </row>
    <row r="389" spans="1:16" x14ac:dyDescent="0.25">
      <c r="A389" s="9">
        <v>386</v>
      </c>
      <c r="B389" s="1" t="s">
        <v>46</v>
      </c>
      <c r="C389" s="2">
        <v>2</v>
      </c>
      <c r="D389" s="6">
        <v>2</v>
      </c>
      <c r="E389" s="22">
        <v>2.14</v>
      </c>
      <c r="F389" s="22"/>
      <c r="G389" s="22">
        <v>6.38</v>
      </c>
      <c r="H389" s="22"/>
      <c r="I389" s="22">
        <v>26.52</v>
      </c>
      <c r="J389" s="22"/>
      <c r="K389" s="11">
        <v>2.2000000000000002</v>
      </c>
      <c r="L389" s="11">
        <v>5.706580063073035E-2</v>
      </c>
      <c r="M389" s="11">
        <v>0.23760000000000001</v>
      </c>
      <c r="N389" s="18">
        <f t="shared" ref="N389:N399" si="6">E389+G389+I389+K389+L389+M389</f>
        <v>37.534665800630734</v>
      </c>
      <c r="O389" s="19"/>
      <c r="P389" s="59"/>
    </row>
    <row r="390" spans="1:16" x14ac:dyDescent="0.25">
      <c r="A390" s="9">
        <v>387</v>
      </c>
      <c r="B390" s="1" t="s">
        <v>46</v>
      </c>
      <c r="C390" s="2">
        <v>20</v>
      </c>
      <c r="D390" s="6">
        <v>4</v>
      </c>
      <c r="E390" s="22">
        <v>1.9</v>
      </c>
      <c r="F390" s="22"/>
      <c r="G390" s="22">
        <v>5.87</v>
      </c>
      <c r="H390" s="22"/>
      <c r="I390" s="22">
        <v>21.92</v>
      </c>
      <c r="J390" s="22"/>
      <c r="K390" s="11">
        <v>0.65</v>
      </c>
      <c r="L390" s="11">
        <v>4.569390421055191E-2</v>
      </c>
      <c r="M390" s="6"/>
      <c r="N390" s="18">
        <f t="shared" si="6"/>
        <v>30.385693904210552</v>
      </c>
      <c r="O390" s="19"/>
      <c r="P390" s="59"/>
    </row>
    <row r="391" spans="1:16" x14ac:dyDescent="0.25">
      <c r="A391" s="9">
        <v>388</v>
      </c>
      <c r="B391" s="1" t="s">
        <v>46</v>
      </c>
      <c r="C391" s="2">
        <v>21</v>
      </c>
      <c r="D391" s="6">
        <v>4</v>
      </c>
      <c r="E391" s="22">
        <v>1.9</v>
      </c>
      <c r="F391" s="22"/>
      <c r="G391" s="22">
        <v>5.87</v>
      </c>
      <c r="H391" s="22"/>
      <c r="I391" s="22">
        <v>21.92</v>
      </c>
      <c r="J391" s="22"/>
      <c r="K391" s="11">
        <v>0.57999999999999996</v>
      </c>
      <c r="L391" s="11">
        <v>4.0565575445462972E-2</v>
      </c>
      <c r="M391" s="6"/>
      <c r="N391" s="18">
        <f t="shared" si="6"/>
        <v>30.310565575445462</v>
      </c>
      <c r="O391" s="19"/>
      <c r="P391" s="59"/>
    </row>
    <row r="392" spans="1:16" x14ac:dyDescent="0.25">
      <c r="A392" s="9">
        <v>389</v>
      </c>
      <c r="B392" s="1" t="s">
        <v>46</v>
      </c>
      <c r="C392" s="2">
        <v>23</v>
      </c>
      <c r="D392" s="6">
        <v>4</v>
      </c>
      <c r="E392" s="22">
        <v>1.9</v>
      </c>
      <c r="F392" s="22"/>
      <c r="G392" s="22">
        <v>5.87</v>
      </c>
      <c r="H392" s="22"/>
      <c r="I392" s="22">
        <v>21.92</v>
      </c>
      <c r="J392" s="22"/>
      <c r="K392" s="11">
        <v>0.85</v>
      </c>
      <c r="L392" s="11">
        <v>3.9000645761683189E-2</v>
      </c>
      <c r="M392" s="6"/>
      <c r="N392" s="18">
        <f t="shared" si="6"/>
        <v>30.579000645761685</v>
      </c>
      <c r="O392" s="19"/>
      <c r="P392" s="59" t="s">
        <v>81</v>
      </c>
    </row>
    <row r="393" spans="1:16" x14ac:dyDescent="0.25">
      <c r="A393" s="9">
        <v>390</v>
      </c>
      <c r="B393" s="1" t="s">
        <v>46</v>
      </c>
      <c r="C393" s="2">
        <v>25</v>
      </c>
      <c r="D393" s="6">
        <v>5</v>
      </c>
      <c r="E393" s="22">
        <v>1.64</v>
      </c>
      <c r="F393" s="22"/>
      <c r="G393" s="22">
        <v>5.87</v>
      </c>
      <c r="H393" s="22"/>
      <c r="I393" s="22">
        <v>18.11</v>
      </c>
      <c r="J393" s="22"/>
      <c r="K393" s="11">
        <v>0.87</v>
      </c>
      <c r="L393" s="11">
        <v>3.9391797824116045E-2</v>
      </c>
      <c r="M393" s="6"/>
      <c r="N393" s="18">
        <f t="shared" si="6"/>
        <v>26.529391797824115</v>
      </c>
      <c r="O393" s="19"/>
      <c r="P393" s="59"/>
    </row>
    <row r="394" spans="1:16" x14ac:dyDescent="0.25">
      <c r="A394" s="9">
        <v>391</v>
      </c>
      <c r="B394" s="1" t="s">
        <v>46</v>
      </c>
      <c r="C394" s="2">
        <v>26</v>
      </c>
      <c r="D394" s="6">
        <v>4</v>
      </c>
      <c r="E394" s="22">
        <v>1.9</v>
      </c>
      <c r="F394" s="22"/>
      <c r="G394" s="22">
        <v>5.87</v>
      </c>
      <c r="H394" s="22"/>
      <c r="I394" s="22">
        <v>21.92</v>
      </c>
      <c r="J394" s="22"/>
      <c r="K394" s="11">
        <v>0.54</v>
      </c>
      <c r="L394" s="11">
        <v>2.4542464555452496E-2</v>
      </c>
      <c r="M394" s="6"/>
      <c r="N394" s="18">
        <f t="shared" si="6"/>
        <v>30.254542464555453</v>
      </c>
      <c r="O394" s="19"/>
      <c r="P394" s="59"/>
    </row>
    <row r="395" spans="1:16" x14ac:dyDescent="0.25">
      <c r="A395" s="9">
        <v>392</v>
      </c>
      <c r="B395" s="1" t="s">
        <v>46</v>
      </c>
      <c r="C395" s="2">
        <v>27</v>
      </c>
      <c r="D395" s="6">
        <v>4</v>
      </c>
      <c r="E395" s="22">
        <v>1.9</v>
      </c>
      <c r="F395" s="22"/>
      <c r="G395" s="22">
        <v>5.87</v>
      </c>
      <c r="H395" s="22"/>
      <c r="I395" s="22">
        <v>21.92</v>
      </c>
      <c r="J395" s="22"/>
      <c r="K395" s="11">
        <v>0.81</v>
      </c>
      <c r="L395" s="11">
        <v>3.9917349115145939E-2</v>
      </c>
      <c r="M395" s="6"/>
      <c r="N395" s="18">
        <f t="shared" si="6"/>
        <v>30.539917349115147</v>
      </c>
      <c r="O395" s="19"/>
      <c r="P395" s="59"/>
    </row>
    <row r="396" spans="1:16" x14ac:dyDescent="0.25">
      <c r="A396" s="9">
        <v>393</v>
      </c>
      <c r="B396" s="1" t="s">
        <v>46</v>
      </c>
      <c r="C396" s="2">
        <v>29</v>
      </c>
      <c r="D396" s="6">
        <v>4</v>
      </c>
      <c r="E396" s="22">
        <v>1.9</v>
      </c>
      <c r="F396" s="22"/>
      <c r="G396" s="22">
        <v>5.87</v>
      </c>
      <c r="H396" s="22"/>
      <c r="I396" s="20">
        <v>21.92</v>
      </c>
      <c r="J396" s="21"/>
      <c r="K396" s="11">
        <v>0.82</v>
      </c>
      <c r="L396" s="11">
        <v>3.9351263644773357E-2</v>
      </c>
      <c r="M396" s="6"/>
      <c r="N396" s="18">
        <f t="shared" si="6"/>
        <v>30.549351263644773</v>
      </c>
      <c r="O396" s="19"/>
      <c r="P396" s="59" t="s">
        <v>81</v>
      </c>
    </row>
    <row r="397" spans="1:16" x14ac:dyDescent="0.25">
      <c r="A397" s="9">
        <v>394</v>
      </c>
      <c r="B397" s="1" t="s">
        <v>46</v>
      </c>
      <c r="C397" s="2">
        <v>30</v>
      </c>
      <c r="D397" s="6">
        <v>4</v>
      </c>
      <c r="E397" s="22">
        <v>1.9</v>
      </c>
      <c r="F397" s="22"/>
      <c r="G397" s="22">
        <v>5.87</v>
      </c>
      <c r="H397" s="22"/>
      <c r="I397" s="20">
        <v>21.92</v>
      </c>
      <c r="J397" s="21"/>
      <c r="K397" s="11">
        <v>0.75</v>
      </c>
      <c r="L397" s="11">
        <v>3.3277976573472902E-2</v>
      </c>
      <c r="M397" s="6"/>
      <c r="N397" s="18">
        <f t="shared" si="6"/>
        <v>30.473277976573474</v>
      </c>
      <c r="O397" s="19"/>
      <c r="P397" s="59" t="s">
        <v>81</v>
      </c>
    </row>
    <row r="398" spans="1:16" x14ac:dyDescent="0.25">
      <c r="A398" s="9">
        <v>395</v>
      </c>
      <c r="B398" s="1" t="s">
        <v>46</v>
      </c>
      <c r="C398" s="2">
        <v>31</v>
      </c>
      <c r="D398" s="6">
        <v>4</v>
      </c>
      <c r="E398" s="22">
        <v>1.9</v>
      </c>
      <c r="F398" s="22"/>
      <c r="G398" s="22">
        <v>5.87</v>
      </c>
      <c r="H398" s="22"/>
      <c r="I398" s="20">
        <v>21.92</v>
      </c>
      <c r="J398" s="21"/>
      <c r="K398" s="11">
        <v>0.96</v>
      </c>
      <c r="L398" s="11">
        <v>6.7552845831392636E-2</v>
      </c>
      <c r="M398" s="6"/>
      <c r="N398" s="18">
        <f t="shared" si="6"/>
        <v>30.717552845831396</v>
      </c>
      <c r="O398" s="19"/>
      <c r="P398" s="59" t="s">
        <v>81</v>
      </c>
    </row>
    <row r="399" spans="1:16" x14ac:dyDescent="0.25">
      <c r="A399" s="9">
        <v>396</v>
      </c>
      <c r="B399" s="1" t="s">
        <v>46</v>
      </c>
      <c r="C399" s="2">
        <v>32</v>
      </c>
      <c r="D399" s="6">
        <v>4</v>
      </c>
      <c r="E399" s="22">
        <v>1.9</v>
      </c>
      <c r="F399" s="22"/>
      <c r="G399" s="22">
        <v>5.87</v>
      </c>
      <c r="H399" s="22"/>
      <c r="I399" s="20">
        <v>21.92</v>
      </c>
      <c r="J399" s="21"/>
      <c r="K399" s="11">
        <v>0.39</v>
      </c>
      <c r="L399" s="11">
        <v>3.4425430779865519E-2</v>
      </c>
      <c r="M399" s="6"/>
      <c r="N399" s="18">
        <f t="shared" si="6"/>
        <v>30.114425430779868</v>
      </c>
      <c r="O399" s="19"/>
      <c r="P399" s="59" t="s">
        <v>81</v>
      </c>
    </row>
    <row r="400" spans="1:16" x14ac:dyDescent="0.25">
      <c r="A400" s="9">
        <v>397</v>
      </c>
      <c r="B400" s="1" t="s">
        <v>46</v>
      </c>
      <c r="C400" s="2">
        <v>33</v>
      </c>
      <c r="D400" s="6">
        <v>2.2999999999999998</v>
      </c>
      <c r="E400" s="5">
        <v>2.14</v>
      </c>
      <c r="F400" s="5">
        <v>1.97</v>
      </c>
      <c r="G400" s="5">
        <v>6.38</v>
      </c>
      <c r="H400" s="5">
        <v>5.87</v>
      </c>
      <c r="I400" s="5">
        <v>26.52</v>
      </c>
      <c r="J400" s="5">
        <v>23.61</v>
      </c>
      <c r="K400" s="11">
        <v>2.44</v>
      </c>
      <c r="L400" s="11">
        <v>3.3102003103247644E-2</v>
      </c>
      <c r="M400" s="11">
        <v>0.2641</v>
      </c>
      <c r="N400" s="17">
        <f>E400+G400+I400+K400+L400+M400</f>
        <v>37.777202003103241</v>
      </c>
      <c r="O400" s="17">
        <f>F400+H400+J400+K400+L400+M400</f>
        <v>34.187202003103245</v>
      </c>
      <c r="P400" s="59"/>
    </row>
    <row r="401" spans="1:16" x14ac:dyDescent="0.25">
      <c r="A401" s="9">
        <v>398</v>
      </c>
      <c r="B401" s="1" t="s">
        <v>46</v>
      </c>
      <c r="C401" s="2">
        <v>34</v>
      </c>
      <c r="D401" s="6">
        <v>4</v>
      </c>
      <c r="E401" s="22">
        <v>1.9</v>
      </c>
      <c r="F401" s="22"/>
      <c r="G401" s="22">
        <v>5.87</v>
      </c>
      <c r="H401" s="22"/>
      <c r="I401" s="22">
        <v>21.92</v>
      </c>
      <c r="J401" s="22"/>
      <c r="K401" s="11">
        <v>0.39</v>
      </c>
      <c r="L401" s="11">
        <v>2.9776623247313859E-2</v>
      </c>
      <c r="M401" s="6"/>
      <c r="N401" s="18">
        <f>E401+G401+I401+K401+L401+M401</f>
        <v>30.109776623247317</v>
      </c>
      <c r="O401" s="19"/>
      <c r="P401" s="59"/>
    </row>
    <row r="402" spans="1:16" x14ac:dyDescent="0.25">
      <c r="A402" s="9">
        <v>399</v>
      </c>
      <c r="B402" s="1" t="s">
        <v>46</v>
      </c>
      <c r="C402" s="2">
        <v>35</v>
      </c>
      <c r="D402" s="6">
        <v>4</v>
      </c>
      <c r="E402" s="22">
        <v>1.9</v>
      </c>
      <c r="F402" s="22"/>
      <c r="G402" s="22">
        <v>5.87</v>
      </c>
      <c r="H402" s="22"/>
      <c r="I402" s="22">
        <v>21.92</v>
      </c>
      <c r="J402" s="22"/>
      <c r="K402" s="11">
        <v>0.76</v>
      </c>
      <c r="L402" s="11">
        <v>3.0765313232253622E-2</v>
      </c>
      <c r="M402" s="6"/>
      <c r="N402" s="18">
        <f t="shared" ref="N402:N461" si="7">E402+G402+I402+K402+L402+M402</f>
        <v>30.480765313232258</v>
      </c>
      <c r="O402" s="19"/>
      <c r="P402" s="59"/>
    </row>
    <row r="403" spans="1:16" x14ac:dyDescent="0.25">
      <c r="A403" s="9">
        <v>400</v>
      </c>
      <c r="B403" s="1" t="s">
        <v>46</v>
      </c>
      <c r="C403" s="2" t="s">
        <v>76</v>
      </c>
      <c r="D403" s="6">
        <v>4</v>
      </c>
      <c r="E403" s="22">
        <v>1.9</v>
      </c>
      <c r="F403" s="22"/>
      <c r="G403" s="22">
        <v>5.87</v>
      </c>
      <c r="H403" s="22"/>
      <c r="I403" s="22">
        <v>21.92</v>
      </c>
      <c r="J403" s="22"/>
      <c r="K403" s="11">
        <v>0.76</v>
      </c>
      <c r="L403" s="11">
        <v>3.1228807285342584E-2</v>
      </c>
      <c r="M403" s="6"/>
      <c r="N403" s="18">
        <f t="shared" si="7"/>
        <v>30.481228807285344</v>
      </c>
      <c r="O403" s="19"/>
      <c r="P403" s="59"/>
    </row>
    <row r="404" spans="1:16" x14ac:dyDescent="0.25">
      <c r="A404" s="9">
        <v>401</v>
      </c>
      <c r="B404" s="1" t="s">
        <v>46</v>
      </c>
      <c r="C404" s="2">
        <v>36</v>
      </c>
      <c r="D404" s="6">
        <v>4</v>
      </c>
      <c r="E404" s="22">
        <v>1.9</v>
      </c>
      <c r="F404" s="22"/>
      <c r="G404" s="22">
        <v>5.87</v>
      </c>
      <c r="H404" s="22"/>
      <c r="I404" s="22">
        <v>21.92</v>
      </c>
      <c r="J404" s="22"/>
      <c r="K404" s="11">
        <v>0.41</v>
      </c>
      <c r="L404" s="11">
        <v>3.3771800453514737E-2</v>
      </c>
      <c r="M404" s="6"/>
      <c r="N404" s="18">
        <f t="shared" si="7"/>
        <v>30.133771800453516</v>
      </c>
      <c r="O404" s="19"/>
      <c r="P404" s="59" t="s">
        <v>81</v>
      </c>
    </row>
    <row r="405" spans="1:16" x14ac:dyDescent="0.25">
      <c r="A405" s="9">
        <v>402</v>
      </c>
      <c r="B405" s="1" t="s">
        <v>46</v>
      </c>
      <c r="C405" s="2">
        <v>37</v>
      </c>
      <c r="D405" s="6">
        <v>4</v>
      </c>
      <c r="E405" s="22">
        <v>1.9</v>
      </c>
      <c r="F405" s="22"/>
      <c r="G405" s="22">
        <v>5.87</v>
      </c>
      <c r="H405" s="22"/>
      <c r="I405" s="22">
        <v>21.92</v>
      </c>
      <c r="J405" s="22"/>
      <c r="K405" s="11">
        <v>1.35</v>
      </c>
      <c r="L405" s="11">
        <v>3.1639437353754518E-2</v>
      </c>
      <c r="M405" s="6"/>
      <c r="N405" s="18">
        <f t="shared" si="7"/>
        <v>31.071639437353756</v>
      </c>
      <c r="O405" s="19"/>
      <c r="P405" s="59"/>
    </row>
    <row r="406" spans="1:16" x14ac:dyDescent="0.25">
      <c r="A406" s="9">
        <v>403</v>
      </c>
      <c r="B406" s="1" t="s">
        <v>46</v>
      </c>
      <c r="C406" s="2">
        <v>38</v>
      </c>
      <c r="D406" s="6">
        <v>4</v>
      </c>
      <c r="E406" s="22">
        <v>1.9</v>
      </c>
      <c r="F406" s="22"/>
      <c r="G406" s="22">
        <v>5.87</v>
      </c>
      <c r="H406" s="22"/>
      <c r="I406" s="22">
        <v>21.92</v>
      </c>
      <c r="J406" s="22"/>
      <c r="K406" s="11">
        <v>0.4</v>
      </c>
      <c r="L406" s="11">
        <v>3.1395617763157892E-2</v>
      </c>
      <c r="M406" s="6"/>
      <c r="N406" s="18">
        <f t="shared" si="7"/>
        <v>30.121395617763159</v>
      </c>
      <c r="O406" s="19"/>
      <c r="P406" s="59" t="s">
        <v>81</v>
      </c>
    </row>
    <row r="407" spans="1:16" x14ac:dyDescent="0.25">
      <c r="A407" s="9">
        <v>404</v>
      </c>
      <c r="B407" s="1" t="s">
        <v>46</v>
      </c>
      <c r="C407" s="2">
        <v>39</v>
      </c>
      <c r="D407" s="6">
        <v>2</v>
      </c>
      <c r="E407" s="22">
        <v>2.14</v>
      </c>
      <c r="F407" s="22"/>
      <c r="G407" s="22">
        <v>6.38</v>
      </c>
      <c r="H407" s="22"/>
      <c r="I407" s="22">
        <v>26.52</v>
      </c>
      <c r="J407" s="22"/>
      <c r="K407" s="11">
        <v>1.75</v>
      </c>
      <c r="L407" s="11">
        <v>3.987051555826724E-2</v>
      </c>
      <c r="M407" s="11">
        <v>0.18909999999999999</v>
      </c>
      <c r="N407" s="18">
        <f t="shared" si="7"/>
        <v>37.018970515558273</v>
      </c>
      <c r="O407" s="19"/>
      <c r="P407" s="59"/>
    </row>
    <row r="408" spans="1:16" x14ac:dyDescent="0.25">
      <c r="A408" s="9">
        <v>405</v>
      </c>
      <c r="B408" s="1" t="s">
        <v>46</v>
      </c>
      <c r="C408" s="2">
        <v>40</v>
      </c>
      <c r="D408" s="6">
        <v>4</v>
      </c>
      <c r="E408" s="22">
        <v>1.9</v>
      </c>
      <c r="F408" s="22"/>
      <c r="G408" s="22">
        <v>5.87</v>
      </c>
      <c r="H408" s="22"/>
      <c r="I408" s="20">
        <v>21.92</v>
      </c>
      <c r="J408" s="21"/>
      <c r="K408" s="11">
        <v>0.24</v>
      </c>
      <c r="L408" s="11">
        <v>3.3456681820710113E-2</v>
      </c>
      <c r="M408" s="6"/>
      <c r="N408" s="18">
        <f t="shared" si="7"/>
        <v>29.963456681820709</v>
      </c>
      <c r="O408" s="19"/>
      <c r="P408" s="59" t="s">
        <v>81</v>
      </c>
    </row>
    <row r="409" spans="1:16" x14ac:dyDescent="0.25">
      <c r="A409" s="9">
        <v>406</v>
      </c>
      <c r="B409" s="1" t="s">
        <v>46</v>
      </c>
      <c r="C409" s="2">
        <v>42</v>
      </c>
      <c r="D409" s="6">
        <v>4</v>
      </c>
      <c r="E409" s="22">
        <v>1.9</v>
      </c>
      <c r="F409" s="22"/>
      <c r="G409" s="22">
        <v>5.87</v>
      </c>
      <c r="H409" s="22"/>
      <c r="I409" s="22">
        <v>21.92</v>
      </c>
      <c r="J409" s="22"/>
      <c r="K409" s="11">
        <v>0.75</v>
      </c>
      <c r="L409" s="11">
        <v>3.3333928052996911E-2</v>
      </c>
      <c r="M409" s="6"/>
      <c r="N409" s="18">
        <f t="shared" si="7"/>
        <v>30.473333928052998</v>
      </c>
      <c r="O409" s="19"/>
      <c r="P409" s="59"/>
    </row>
    <row r="410" spans="1:16" x14ac:dyDescent="0.25">
      <c r="A410" s="9">
        <v>407</v>
      </c>
      <c r="B410" s="1" t="s">
        <v>46</v>
      </c>
      <c r="C410" s="2">
        <v>43</v>
      </c>
      <c r="D410" s="6">
        <v>2</v>
      </c>
      <c r="E410" s="22">
        <v>2.14</v>
      </c>
      <c r="F410" s="22"/>
      <c r="G410" s="22">
        <v>6.38</v>
      </c>
      <c r="H410" s="22"/>
      <c r="I410" s="22">
        <v>26.52</v>
      </c>
      <c r="J410" s="22"/>
      <c r="K410" s="11">
        <v>1.43</v>
      </c>
      <c r="L410" s="11">
        <v>3.1591905743875957E-2</v>
      </c>
      <c r="M410" s="11">
        <v>0.15440000000000001</v>
      </c>
      <c r="N410" s="18">
        <f t="shared" si="7"/>
        <v>36.655991905743875</v>
      </c>
      <c r="O410" s="19"/>
      <c r="P410" s="59"/>
    </row>
    <row r="411" spans="1:16" x14ac:dyDescent="0.25">
      <c r="A411" s="9">
        <v>408</v>
      </c>
      <c r="B411" s="1" t="s">
        <v>46</v>
      </c>
      <c r="C411" s="2">
        <v>44</v>
      </c>
      <c r="D411" s="6">
        <v>4</v>
      </c>
      <c r="E411" s="22">
        <v>1.9</v>
      </c>
      <c r="F411" s="22"/>
      <c r="G411" s="22">
        <v>5.87</v>
      </c>
      <c r="H411" s="22"/>
      <c r="I411" s="20">
        <v>21.92</v>
      </c>
      <c r="J411" s="21"/>
      <c r="K411" s="11">
        <v>0.75</v>
      </c>
      <c r="L411" s="11">
        <v>3.3159499417372881E-2</v>
      </c>
      <c r="M411" s="6"/>
      <c r="N411" s="18">
        <f t="shared" si="7"/>
        <v>30.473159499417374</v>
      </c>
      <c r="O411" s="19"/>
      <c r="P411" s="59" t="s">
        <v>81</v>
      </c>
    </row>
    <row r="412" spans="1:16" x14ac:dyDescent="0.25">
      <c r="A412" s="9">
        <v>409</v>
      </c>
      <c r="B412" s="1" t="s">
        <v>46</v>
      </c>
      <c r="C412" s="2">
        <v>45</v>
      </c>
      <c r="D412" s="6">
        <v>2</v>
      </c>
      <c r="E412" s="22">
        <v>2.14</v>
      </c>
      <c r="F412" s="22"/>
      <c r="G412" s="22">
        <v>6.38</v>
      </c>
      <c r="H412" s="22"/>
      <c r="I412" s="22">
        <v>26.52</v>
      </c>
      <c r="J412" s="22"/>
      <c r="K412" s="11">
        <v>1.69</v>
      </c>
      <c r="L412" s="11">
        <v>3.6912066197567976E-2</v>
      </c>
      <c r="M412" s="11">
        <v>0.1832</v>
      </c>
      <c r="N412" s="18">
        <f t="shared" si="7"/>
        <v>36.950112066197562</v>
      </c>
      <c r="O412" s="19"/>
      <c r="P412" s="59"/>
    </row>
    <row r="413" spans="1:16" x14ac:dyDescent="0.25">
      <c r="A413" s="9">
        <v>410</v>
      </c>
      <c r="B413" s="1" t="s">
        <v>46</v>
      </c>
      <c r="C413" s="2">
        <v>46</v>
      </c>
      <c r="D413" s="6">
        <v>4</v>
      </c>
      <c r="E413" s="22">
        <v>1.9</v>
      </c>
      <c r="F413" s="22"/>
      <c r="G413" s="22">
        <v>5.87</v>
      </c>
      <c r="H413" s="22"/>
      <c r="I413" s="22">
        <v>21.92</v>
      </c>
      <c r="J413" s="22"/>
      <c r="K413" s="11">
        <v>0.75</v>
      </c>
      <c r="L413" s="11">
        <v>3.3910059912588393E-2</v>
      </c>
      <c r="M413" s="6"/>
      <c r="N413" s="18">
        <f t="shared" si="7"/>
        <v>30.47391005991259</v>
      </c>
      <c r="O413" s="19"/>
      <c r="P413" s="59"/>
    </row>
    <row r="414" spans="1:16" x14ac:dyDescent="0.25">
      <c r="A414" s="9">
        <v>411</v>
      </c>
      <c r="B414" s="1" t="s">
        <v>46</v>
      </c>
      <c r="C414" s="2">
        <v>48</v>
      </c>
      <c r="D414" s="6">
        <v>4</v>
      </c>
      <c r="E414" s="22">
        <v>1.9</v>
      </c>
      <c r="F414" s="22"/>
      <c r="G414" s="22">
        <v>5.87</v>
      </c>
      <c r="H414" s="22"/>
      <c r="I414" s="20">
        <v>21.92</v>
      </c>
      <c r="J414" s="21"/>
      <c r="K414" s="11">
        <v>0.75</v>
      </c>
      <c r="L414" s="11">
        <v>3.3811134474418601E-2</v>
      </c>
      <c r="M414" s="6"/>
      <c r="N414" s="18">
        <f t="shared" si="7"/>
        <v>30.47381113447442</v>
      </c>
      <c r="O414" s="19"/>
      <c r="P414" s="59" t="s">
        <v>81</v>
      </c>
    </row>
    <row r="415" spans="1:16" x14ac:dyDescent="0.25">
      <c r="A415" s="9">
        <v>412</v>
      </c>
      <c r="B415" s="1" t="s">
        <v>46</v>
      </c>
      <c r="C415" s="2">
        <v>50</v>
      </c>
      <c r="D415" s="6">
        <v>4</v>
      </c>
      <c r="E415" s="22">
        <v>1.9</v>
      </c>
      <c r="F415" s="22"/>
      <c r="G415" s="22">
        <v>5.87</v>
      </c>
      <c r="H415" s="22"/>
      <c r="I415" s="22">
        <v>21.92</v>
      </c>
      <c r="J415" s="22"/>
      <c r="K415" s="11">
        <v>0.34</v>
      </c>
      <c r="L415" s="11">
        <v>3.3683656997248741E-2</v>
      </c>
      <c r="M415" s="6"/>
      <c r="N415" s="18">
        <f t="shared" si="7"/>
        <v>30.063683656997249</v>
      </c>
      <c r="O415" s="19"/>
      <c r="P415" s="59"/>
    </row>
    <row r="416" spans="1:16" x14ac:dyDescent="0.25">
      <c r="A416" s="9">
        <v>413</v>
      </c>
      <c r="B416" s="1" t="s">
        <v>46</v>
      </c>
      <c r="C416" s="2">
        <v>52</v>
      </c>
      <c r="D416" s="6">
        <v>4</v>
      </c>
      <c r="E416" s="22">
        <v>1.9</v>
      </c>
      <c r="F416" s="22"/>
      <c r="G416" s="22">
        <v>5.87</v>
      </c>
      <c r="H416" s="22"/>
      <c r="I416" s="22">
        <v>21.92</v>
      </c>
      <c r="J416" s="22"/>
      <c r="K416" s="11">
        <v>0.73</v>
      </c>
      <c r="L416" s="11">
        <v>3.1113043262058677E-2</v>
      </c>
      <c r="M416" s="6"/>
      <c r="N416" s="18">
        <f t="shared" si="7"/>
        <v>30.451113043262062</v>
      </c>
      <c r="O416" s="19"/>
      <c r="P416" s="59"/>
    </row>
    <row r="417" spans="1:16" x14ac:dyDescent="0.25">
      <c r="A417" s="9">
        <v>414</v>
      </c>
      <c r="B417" s="1" t="s">
        <v>47</v>
      </c>
      <c r="C417" s="2">
        <v>6</v>
      </c>
      <c r="D417" s="6">
        <v>4</v>
      </c>
      <c r="E417" s="22">
        <v>1.9</v>
      </c>
      <c r="F417" s="22"/>
      <c r="G417" s="22">
        <v>5.87</v>
      </c>
      <c r="H417" s="22"/>
      <c r="I417" s="20">
        <v>21.92</v>
      </c>
      <c r="J417" s="21"/>
      <c r="K417" s="11">
        <v>0.55000000000000004</v>
      </c>
      <c r="L417" s="11">
        <v>6.7208436556841042E-2</v>
      </c>
      <c r="M417" s="11">
        <v>0.33860000000000001</v>
      </c>
      <c r="N417" s="18">
        <f t="shared" si="7"/>
        <v>30.645808436556841</v>
      </c>
      <c r="O417" s="19"/>
      <c r="P417" s="59" t="s">
        <v>81</v>
      </c>
    </row>
    <row r="418" spans="1:16" x14ac:dyDescent="0.25">
      <c r="A418" s="9">
        <v>415</v>
      </c>
      <c r="B418" s="1" t="s">
        <v>46</v>
      </c>
      <c r="C418" s="2">
        <v>8</v>
      </c>
      <c r="D418" s="6">
        <v>2</v>
      </c>
      <c r="E418" s="22">
        <v>2.14</v>
      </c>
      <c r="F418" s="22"/>
      <c r="G418" s="22">
        <v>6.38</v>
      </c>
      <c r="H418" s="22"/>
      <c r="I418" s="22">
        <v>26.52</v>
      </c>
      <c r="J418" s="22"/>
      <c r="K418" s="11">
        <v>2.1</v>
      </c>
      <c r="L418" s="11">
        <v>5.7225419968611337E-2</v>
      </c>
      <c r="M418" s="11">
        <v>0.2266</v>
      </c>
      <c r="N418" s="18">
        <f t="shared" si="7"/>
        <v>37.423825419968608</v>
      </c>
      <c r="O418" s="19"/>
      <c r="P418" s="59"/>
    </row>
    <row r="419" spans="1:16" x14ac:dyDescent="0.25">
      <c r="A419" s="9">
        <v>416</v>
      </c>
      <c r="B419" s="1" t="s">
        <v>48</v>
      </c>
      <c r="C419" s="2">
        <v>11</v>
      </c>
      <c r="D419" s="6">
        <v>1</v>
      </c>
      <c r="E419" s="22">
        <v>2.35</v>
      </c>
      <c r="F419" s="22"/>
      <c r="G419" s="22">
        <v>6.93</v>
      </c>
      <c r="H419" s="22"/>
      <c r="I419" s="22">
        <v>28.03</v>
      </c>
      <c r="J419" s="22"/>
      <c r="K419" s="11">
        <v>1.1100000000000001</v>
      </c>
      <c r="L419" s="11">
        <v>4.2242596291815544E-2</v>
      </c>
      <c r="M419" s="11">
        <v>0.11990000000000001</v>
      </c>
      <c r="N419" s="18">
        <f t="shared" si="7"/>
        <v>38.582142596291817</v>
      </c>
      <c r="O419" s="19"/>
      <c r="P419" s="59" t="s">
        <v>81</v>
      </c>
    </row>
    <row r="420" spans="1:16" x14ac:dyDescent="0.25">
      <c r="A420" s="9">
        <v>417</v>
      </c>
      <c r="B420" s="1" t="s">
        <v>48</v>
      </c>
      <c r="C420" s="2">
        <v>12</v>
      </c>
      <c r="D420" s="6">
        <v>4</v>
      </c>
      <c r="E420" s="22">
        <v>1.9</v>
      </c>
      <c r="F420" s="22"/>
      <c r="G420" s="22">
        <v>5.87</v>
      </c>
      <c r="H420" s="22"/>
      <c r="I420" s="22">
        <v>21.92</v>
      </c>
      <c r="J420" s="22"/>
      <c r="K420" s="11">
        <v>0.88</v>
      </c>
      <c r="L420" s="11">
        <v>6.3305727115051058E-2</v>
      </c>
      <c r="M420" s="6"/>
      <c r="N420" s="18">
        <f t="shared" si="7"/>
        <v>30.633305727115051</v>
      </c>
      <c r="O420" s="19"/>
      <c r="P420" s="59"/>
    </row>
    <row r="421" spans="1:16" x14ac:dyDescent="0.25">
      <c r="A421" s="9">
        <v>418</v>
      </c>
      <c r="B421" s="1" t="s">
        <v>48</v>
      </c>
      <c r="C421" s="2">
        <v>13</v>
      </c>
      <c r="D421" s="6">
        <v>4</v>
      </c>
      <c r="E421" s="22">
        <v>1.9</v>
      </c>
      <c r="F421" s="22"/>
      <c r="G421" s="22">
        <v>5.87</v>
      </c>
      <c r="H421" s="22"/>
      <c r="I421" s="22">
        <v>21.92</v>
      </c>
      <c r="J421" s="22"/>
      <c r="K421" s="11">
        <v>0.53</v>
      </c>
      <c r="L421" s="11">
        <v>3.5492497315732965E-2</v>
      </c>
      <c r="M421" s="6"/>
      <c r="N421" s="18">
        <f t="shared" si="7"/>
        <v>30.255492497315736</v>
      </c>
      <c r="O421" s="19"/>
      <c r="P421" s="59"/>
    </row>
    <row r="422" spans="1:16" x14ac:dyDescent="0.25">
      <c r="A422" s="9">
        <v>419</v>
      </c>
      <c r="B422" s="1" t="s">
        <v>48</v>
      </c>
      <c r="C422" s="2">
        <v>14</v>
      </c>
      <c r="D422" s="6">
        <v>4</v>
      </c>
      <c r="E422" s="22">
        <v>1.9</v>
      </c>
      <c r="F422" s="22"/>
      <c r="G422" s="22">
        <v>5.87</v>
      </c>
      <c r="H422" s="22"/>
      <c r="I422" s="22">
        <v>21.92</v>
      </c>
      <c r="J422" s="22"/>
      <c r="K422" s="11">
        <v>0.78</v>
      </c>
      <c r="L422" s="11">
        <v>3.4787948278720227E-2</v>
      </c>
      <c r="M422" s="6"/>
      <c r="N422" s="18">
        <f t="shared" si="7"/>
        <v>30.504787948278722</v>
      </c>
      <c r="O422" s="19"/>
      <c r="P422" s="59"/>
    </row>
    <row r="423" spans="1:16" x14ac:dyDescent="0.25">
      <c r="A423" s="9">
        <v>420</v>
      </c>
      <c r="B423" s="1" t="s">
        <v>48</v>
      </c>
      <c r="C423" s="2">
        <v>15</v>
      </c>
      <c r="D423" s="6">
        <v>4</v>
      </c>
      <c r="E423" s="22">
        <v>1.9</v>
      </c>
      <c r="F423" s="22"/>
      <c r="G423" s="22">
        <v>5.87</v>
      </c>
      <c r="H423" s="22"/>
      <c r="I423" s="22">
        <v>21.92</v>
      </c>
      <c r="J423" s="22"/>
      <c r="K423" s="11">
        <v>0.4</v>
      </c>
      <c r="L423" s="11">
        <v>3.6812107513744648E-2</v>
      </c>
      <c r="M423" s="6"/>
      <c r="N423" s="18">
        <f t="shared" si="7"/>
        <v>30.126812107513743</v>
      </c>
      <c r="O423" s="19"/>
      <c r="P423" s="59"/>
    </row>
    <row r="424" spans="1:16" x14ac:dyDescent="0.25">
      <c r="A424" s="9">
        <v>421</v>
      </c>
      <c r="B424" s="1" t="s">
        <v>48</v>
      </c>
      <c r="C424" s="2">
        <v>16</v>
      </c>
      <c r="D424" s="6">
        <v>4</v>
      </c>
      <c r="E424" s="22">
        <v>1.9</v>
      </c>
      <c r="F424" s="22"/>
      <c r="G424" s="22">
        <v>5.87</v>
      </c>
      <c r="H424" s="22"/>
      <c r="I424" s="22">
        <v>21.92</v>
      </c>
      <c r="J424" s="22"/>
      <c r="K424" s="11">
        <v>0.37</v>
      </c>
      <c r="L424" s="11">
        <v>2.9983719058941309E-2</v>
      </c>
      <c r="M424" s="6"/>
      <c r="N424" s="18">
        <f t="shared" si="7"/>
        <v>30.089983719058942</v>
      </c>
      <c r="O424" s="19"/>
      <c r="P424" s="59"/>
    </row>
    <row r="425" spans="1:16" x14ac:dyDescent="0.25">
      <c r="A425" s="9">
        <v>422</v>
      </c>
      <c r="B425" s="1" t="s">
        <v>48</v>
      </c>
      <c r="C425" s="2">
        <v>17</v>
      </c>
      <c r="D425" s="6">
        <v>4</v>
      </c>
      <c r="E425" s="22">
        <v>1.9</v>
      </c>
      <c r="F425" s="22"/>
      <c r="G425" s="22">
        <v>5.87</v>
      </c>
      <c r="H425" s="22"/>
      <c r="I425" s="22">
        <v>21.92</v>
      </c>
      <c r="J425" s="22"/>
      <c r="K425" s="11">
        <v>0.76</v>
      </c>
      <c r="L425" s="11">
        <v>2.9925348679494958E-2</v>
      </c>
      <c r="M425" s="6"/>
      <c r="N425" s="18">
        <f t="shared" si="7"/>
        <v>30.479925348679497</v>
      </c>
      <c r="O425" s="19"/>
      <c r="P425" s="59"/>
    </row>
    <row r="426" spans="1:16" x14ac:dyDescent="0.25">
      <c r="A426" s="9">
        <v>423</v>
      </c>
      <c r="B426" s="1" t="s">
        <v>48</v>
      </c>
      <c r="C426" s="2">
        <v>18</v>
      </c>
      <c r="D426" s="6">
        <v>4</v>
      </c>
      <c r="E426" s="22">
        <v>1.9</v>
      </c>
      <c r="F426" s="22"/>
      <c r="G426" s="22">
        <v>5.87</v>
      </c>
      <c r="H426" s="22"/>
      <c r="I426" s="22">
        <v>21.92</v>
      </c>
      <c r="J426" s="22"/>
      <c r="K426" s="11">
        <v>0.77</v>
      </c>
      <c r="L426" s="11">
        <v>3.0055884639810036E-2</v>
      </c>
      <c r="M426" s="6"/>
      <c r="N426" s="18">
        <f t="shared" si="7"/>
        <v>30.490055884639812</v>
      </c>
      <c r="O426" s="19"/>
      <c r="P426" s="59"/>
    </row>
    <row r="427" spans="1:16" x14ac:dyDescent="0.25">
      <c r="A427" s="9">
        <v>424</v>
      </c>
      <c r="B427" s="1" t="s">
        <v>48</v>
      </c>
      <c r="C427" s="2">
        <v>19</v>
      </c>
      <c r="D427" s="6">
        <v>4</v>
      </c>
      <c r="E427" s="22">
        <v>1.9</v>
      </c>
      <c r="F427" s="22"/>
      <c r="G427" s="22">
        <v>5.87</v>
      </c>
      <c r="H427" s="22"/>
      <c r="I427" s="22">
        <v>21.92</v>
      </c>
      <c r="J427" s="22"/>
      <c r="K427" s="11">
        <v>0.84</v>
      </c>
      <c r="L427" s="11">
        <v>2.9862262891430711E-2</v>
      </c>
      <c r="M427" s="6"/>
      <c r="N427" s="18">
        <f t="shared" si="7"/>
        <v>30.559862262891432</v>
      </c>
      <c r="O427" s="19"/>
      <c r="P427" s="59"/>
    </row>
    <row r="428" spans="1:16" x14ac:dyDescent="0.25">
      <c r="A428" s="9">
        <v>425</v>
      </c>
      <c r="B428" s="1" t="s">
        <v>48</v>
      </c>
      <c r="C428" s="2">
        <v>20</v>
      </c>
      <c r="D428" s="6">
        <v>4</v>
      </c>
      <c r="E428" s="22">
        <v>1.9</v>
      </c>
      <c r="F428" s="22"/>
      <c r="G428" s="22">
        <v>5.87</v>
      </c>
      <c r="H428" s="22"/>
      <c r="I428" s="20">
        <v>21.92</v>
      </c>
      <c r="J428" s="21"/>
      <c r="K428" s="11">
        <v>0.55000000000000004</v>
      </c>
      <c r="L428" s="11">
        <v>2.5730016627653562E-2</v>
      </c>
      <c r="M428" s="6"/>
      <c r="N428" s="18">
        <f t="shared" si="7"/>
        <v>30.265730016627657</v>
      </c>
      <c r="O428" s="19"/>
      <c r="P428" s="59" t="s">
        <v>81</v>
      </c>
    </row>
    <row r="429" spans="1:16" x14ac:dyDescent="0.25">
      <c r="A429" s="9">
        <v>426</v>
      </c>
      <c r="B429" s="1" t="s">
        <v>48</v>
      </c>
      <c r="C429" s="2">
        <v>21</v>
      </c>
      <c r="D429" s="6">
        <v>4</v>
      </c>
      <c r="E429" s="22">
        <v>1.9</v>
      </c>
      <c r="F429" s="22"/>
      <c r="G429" s="22">
        <v>5.87</v>
      </c>
      <c r="H429" s="22"/>
      <c r="I429" s="22">
        <v>21.92</v>
      </c>
      <c r="J429" s="22"/>
      <c r="K429" s="11">
        <v>0.76</v>
      </c>
      <c r="L429" s="11">
        <v>3.0150775240384609E-2</v>
      </c>
      <c r="M429" s="6"/>
      <c r="N429" s="18">
        <f t="shared" si="7"/>
        <v>30.480150775240386</v>
      </c>
      <c r="O429" s="19"/>
      <c r="P429" s="59"/>
    </row>
    <row r="430" spans="1:16" x14ac:dyDescent="0.25">
      <c r="A430" s="9">
        <v>427</v>
      </c>
      <c r="B430" s="1" t="s">
        <v>48</v>
      </c>
      <c r="C430" s="2">
        <v>22</v>
      </c>
      <c r="D430" s="6">
        <v>4</v>
      </c>
      <c r="E430" s="22">
        <v>1.9</v>
      </c>
      <c r="F430" s="22"/>
      <c r="G430" s="22">
        <v>5.87</v>
      </c>
      <c r="H430" s="22"/>
      <c r="I430" s="22">
        <v>21.92</v>
      </c>
      <c r="J430" s="22"/>
      <c r="K430" s="11">
        <v>0.78</v>
      </c>
      <c r="L430" s="11">
        <v>3.6829708679162319E-2</v>
      </c>
      <c r="M430" s="6"/>
      <c r="N430" s="18">
        <f t="shared" si="7"/>
        <v>30.506829708679163</v>
      </c>
      <c r="O430" s="19"/>
      <c r="P430" s="59"/>
    </row>
    <row r="431" spans="1:16" x14ac:dyDescent="0.25">
      <c r="A431" s="9">
        <v>428</v>
      </c>
      <c r="B431" s="1" t="s">
        <v>48</v>
      </c>
      <c r="C431" s="2">
        <v>3</v>
      </c>
      <c r="D431" s="6">
        <v>4</v>
      </c>
      <c r="E431" s="22">
        <v>1.9</v>
      </c>
      <c r="F431" s="22"/>
      <c r="G431" s="22">
        <v>5.87</v>
      </c>
      <c r="H431" s="22"/>
      <c r="I431" s="20">
        <v>21.92</v>
      </c>
      <c r="J431" s="21"/>
      <c r="K431" s="11">
        <v>0.55000000000000004</v>
      </c>
      <c r="L431" s="11">
        <v>3.4397006986344868E-2</v>
      </c>
      <c r="M431" s="6"/>
      <c r="N431" s="18">
        <f t="shared" si="7"/>
        <v>30.274397006986348</v>
      </c>
      <c r="O431" s="19"/>
      <c r="P431" s="59" t="s">
        <v>81</v>
      </c>
    </row>
    <row r="432" spans="1:16" x14ac:dyDescent="0.25">
      <c r="A432" s="9">
        <v>429</v>
      </c>
      <c r="B432" s="1" t="s">
        <v>48</v>
      </c>
      <c r="C432" s="2">
        <v>4</v>
      </c>
      <c r="D432" s="6">
        <v>4</v>
      </c>
      <c r="E432" s="22">
        <v>1.9</v>
      </c>
      <c r="F432" s="22"/>
      <c r="G432" s="22">
        <v>5.87</v>
      </c>
      <c r="H432" s="22"/>
      <c r="I432" s="20">
        <v>21.92</v>
      </c>
      <c r="J432" s="21"/>
      <c r="K432" s="11">
        <v>0.59</v>
      </c>
      <c r="L432" s="11">
        <v>3.8883622191162238E-2</v>
      </c>
      <c r="M432" s="6"/>
      <c r="N432" s="18">
        <f t="shared" si="7"/>
        <v>30.318883622191162</v>
      </c>
      <c r="O432" s="19"/>
      <c r="P432" s="59" t="s">
        <v>81</v>
      </c>
    </row>
    <row r="433" spans="1:16" x14ac:dyDescent="0.25">
      <c r="A433" s="9">
        <v>430</v>
      </c>
      <c r="B433" s="1" t="s">
        <v>48</v>
      </c>
      <c r="C433" s="2">
        <v>6</v>
      </c>
      <c r="D433" s="6">
        <v>4</v>
      </c>
      <c r="E433" s="22">
        <v>1.9</v>
      </c>
      <c r="F433" s="22"/>
      <c r="G433" s="22">
        <v>5.87</v>
      </c>
      <c r="H433" s="22"/>
      <c r="I433" s="20">
        <v>21.92</v>
      </c>
      <c r="J433" s="21"/>
      <c r="K433" s="11">
        <v>0.57999999999999996</v>
      </c>
      <c r="L433" s="11">
        <v>3.6010165115515164E-2</v>
      </c>
      <c r="M433" s="6"/>
      <c r="N433" s="18">
        <f t="shared" si="7"/>
        <v>30.306010165115516</v>
      </c>
      <c r="O433" s="19"/>
      <c r="P433" s="59" t="s">
        <v>81</v>
      </c>
    </row>
    <row r="434" spans="1:16" x14ac:dyDescent="0.25">
      <c r="A434" s="9">
        <v>431</v>
      </c>
      <c r="B434" s="1" t="s">
        <v>48</v>
      </c>
      <c r="C434" s="2">
        <v>8</v>
      </c>
      <c r="D434" s="6">
        <v>4</v>
      </c>
      <c r="E434" s="22">
        <v>1.9</v>
      </c>
      <c r="F434" s="22"/>
      <c r="G434" s="22">
        <v>5.87</v>
      </c>
      <c r="H434" s="22"/>
      <c r="I434" s="20">
        <v>21.92</v>
      </c>
      <c r="J434" s="21"/>
      <c r="K434" s="11">
        <v>0.56999999999999995</v>
      </c>
      <c r="L434" s="11">
        <v>3.3470540717662228E-2</v>
      </c>
      <c r="M434" s="6"/>
      <c r="N434" s="18">
        <f t="shared" si="7"/>
        <v>30.293470540717664</v>
      </c>
      <c r="O434" s="19"/>
      <c r="P434" s="59" t="s">
        <v>81</v>
      </c>
    </row>
    <row r="435" spans="1:16" x14ac:dyDescent="0.25">
      <c r="A435" s="9">
        <v>432</v>
      </c>
      <c r="B435" s="1" t="s">
        <v>48</v>
      </c>
      <c r="C435" s="2">
        <v>9</v>
      </c>
      <c r="D435" s="6">
        <v>4</v>
      </c>
      <c r="E435" s="22">
        <v>1.9</v>
      </c>
      <c r="F435" s="22"/>
      <c r="G435" s="22">
        <v>5.87</v>
      </c>
      <c r="H435" s="22"/>
      <c r="I435" s="20">
        <v>21.92</v>
      </c>
      <c r="J435" s="21"/>
      <c r="K435" s="11">
        <v>0.69</v>
      </c>
      <c r="L435" s="11">
        <v>3.483820300592131E-2</v>
      </c>
      <c r="M435" s="6"/>
      <c r="N435" s="18">
        <f t="shared" si="7"/>
        <v>30.414838203005925</v>
      </c>
      <c r="O435" s="19"/>
      <c r="P435" s="59" t="s">
        <v>81</v>
      </c>
    </row>
    <row r="436" spans="1:16" x14ac:dyDescent="0.25">
      <c r="A436" s="9">
        <v>433</v>
      </c>
      <c r="B436" s="1" t="s">
        <v>48</v>
      </c>
      <c r="C436" s="2" t="s">
        <v>55</v>
      </c>
      <c r="D436" s="6">
        <v>2</v>
      </c>
      <c r="E436" s="22">
        <v>2.14</v>
      </c>
      <c r="F436" s="22"/>
      <c r="G436" s="22">
        <v>6.38</v>
      </c>
      <c r="H436" s="22"/>
      <c r="I436" s="22">
        <v>26.52</v>
      </c>
      <c r="J436" s="22"/>
      <c r="K436" s="11">
        <v>1.18</v>
      </c>
      <c r="L436" s="11">
        <v>1.2878429713934174E-2</v>
      </c>
      <c r="M436" s="11">
        <v>0.12740000000000001</v>
      </c>
      <c r="N436" s="18">
        <f t="shared" si="7"/>
        <v>36.360278429713937</v>
      </c>
      <c r="O436" s="19"/>
      <c r="P436" s="59"/>
    </row>
    <row r="437" spans="1:16" x14ac:dyDescent="0.25">
      <c r="A437" s="9">
        <v>434</v>
      </c>
      <c r="B437" s="1" t="s">
        <v>48</v>
      </c>
      <c r="C437" s="2" t="s">
        <v>77</v>
      </c>
      <c r="D437" s="6">
        <v>2</v>
      </c>
      <c r="E437" s="22">
        <v>2.14</v>
      </c>
      <c r="F437" s="22"/>
      <c r="G437" s="22">
        <v>6.38</v>
      </c>
      <c r="H437" s="22"/>
      <c r="I437" s="22">
        <v>26.52</v>
      </c>
      <c r="J437" s="22"/>
      <c r="K437" s="11">
        <v>1.61</v>
      </c>
      <c r="L437" s="11">
        <v>3.2403599628425449E-2</v>
      </c>
      <c r="M437" s="11">
        <v>0.17430000000000001</v>
      </c>
      <c r="N437" s="18">
        <f t="shared" si="7"/>
        <v>36.856703599628425</v>
      </c>
      <c r="O437" s="19"/>
      <c r="P437" s="59"/>
    </row>
    <row r="438" spans="1:16" x14ac:dyDescent="0.25">
      <c r="A438" s="9">
        <v>435</v>
      </c>
      <c r="B438" s="1" t="s">
        <v>49</v>
      </c>
      <c r="C438" s="2">
        <v>1</v>
      </c>
      <c r="D438" s="6">
        <v>4</v>
      </c>
      <c r="E438" s="22">
        <v>1.9</v>
      </c>
      <c r="F438" s="22"/>
      <c r="G438" s="22">
        <v>5.87</v>
      </c>
      <c r="H438" s="22"/>
      <c r="I438" s="22">
        <v>21.92</v>
      </c>
      <c r="J438" s="22"/>
      <c r="K438" s="11">
        <v>0.51</v>
      </c>
      <c r="L438" s="11">
        <v>2.9500059314004169E-2</v>
      </c>
      <c r="M438" s="6"/>
      <c r="N438" s="18">
        <f t="shared" si="7"/>
        <v>30.229500059314006</v>
      </c>
      <c r="O438" s="19"/>
      <c r="P438" s="59"/>
    </row>
    <row r="439" spans="1:16" x14ac:dyDescent="0.25">
      <c r="A439" s="9">
        <v>436</v>
      </c>
      <c r="B439" s="1" t="s">
        <v>49</v>
      </c>
      <c r="C439" s="2">
        <v>18</v>
      </c>
      <c r="D439" s="6">
        <v>2</v>
      </c>
      <c r="E439" s="22">
        <v>2.14</v>
      </c>
      <c r="F439" s="22"/>
      <c r="G439" s="22">
        <v>6.38</v>
      </c>
      <c r="H439" s="22"/>
      <c r="I439" s="22">
        <v>26.52</v>
      </c>
      <c r="J439" s="22"/>
      <c r="K439" s="11">
        <v>2.34</v>
      </c>
      <c r="L439" s="11">
        <v>6.364577098243332E-2</v>
      </c>
      <c r="M439" s="11">
        <v>0.253</v>
      </c>
      <c r="N439" s="18">
        <f t="shared" si="7"/>
        <v>37.696645770982428</v>
      </c>
      <c r="O439" s="19"/>
      <c r="P439" s="59"/>
    </row>
    <row r="440" spans="1:16" x14ac:dyDescent="0.25">
      <c r="A440" s="9">
        <v>437</v>
      </c>
      <c r="B440" s="1" t="s">
        <v>49</v>
      </c>
      <c r="C440" s="2">
        <v>19</v>
      </c>
      <c r="D440" s="6">
        <v>2</v>
      </c>
      <c r="E440" s="22">
        <v>2.14</v>
      </c>
      <c r="F440" s="22"/>
      <c r="G440" s="22">
        <v>6.38</v>
      </c>
      <c r="H440" s="22"/>
      <c r="I440" s="22">
        <v>26.52</v>
      </c>
      <c r="J440" s="22"/>
      <c r="K440" s="11">
        <v>1.71</v>
      </c>
      <c r="L440" s="11">
        <v>4.199572401864346E-2</v>
      </c>
      <c r="M440" s="11">
        <v>0.18490000000000001</v>
      </c>
      <c r="N440" s="18">
        <f t="shared" si="7"/>
        <v>36.97689572401864</v>
      </c>
      <c r="O440" s="19"/>
      <c r="P440" s="59"/>
    </row>
    <row r="441" spans="1:16" x14ac:dyDescent="0.25">
      <c r="A441" s="9">
        <v>438</v>
      </c>
      <c r="B441" s="1" t="s">
        <v>49</v>
      </c>
      <c r="C441" s="2">
        <v>2</v>
      </c>
      <c r="D441" s="6">
        <v>4</v>
      </c>
      <c r="E441" s="22">
        <v>1.9</v>
      </c>
      <c r="F441" s="22"/>
      <c r="G441" s="22">
        <v>5.87</v>
      </c>
      <c r="H441" s="22"/>
      <c r="I441" s="22">
        <v>21.92</v>
      </c>
      <c r="J441" s="22"/>
      <c r="K441" s="11">
        <v>0.43</v>
      </c>
      <c r="L441" s="11">
        <v>2.9998744539012124E-2</v>
      </c>
      <c r="M441" s="6"/>
      <c r="N441" s="18">
        <f t="shared" si="7"/>
        <v>30.149998744539012</v>
      </c>
      <c r="O441" s="19"/>
      <c r="P441" s="59"/>
    </row>
    <row r="442" spans="1:16" x14ac:dyDescent="0.25">
      <c r="A442" s="9">
        <v>439</v>
      </c>
      <c r="B442" s="1" t="s">
        <v>49</v>
      </c>
      <c r="C442" s="2">
        <v>20</v>
      </c>
      <c r="D442" s="6">
        <v>2</v>
      </c>
      <c r="E442" s="22">
        <v>2.14</v>
      </c>
      <c r="F442" s="22"/>
      <c r="G442" s="22">
        <v>6.38</v>
      </c>
      <c r="H442" s="22"/>
      <c r="I442" s="22">
        <v>26.52</v>
      </c>
      <c r="J442" s="22"/>
      <c r="K442" s="11">
        <v>1.73</v>
      </c>
      <c r="L442" s="11">
        <v>4.3918220619271114E-2</v>
      </c>
      <c r="M442" s="11">
        <v>0.18720000000000001</v>
      </c>
      <c r="N442" s="18">
        <f t="shared" si="7"/>
        <v>37.001118220619261</v>
      </c>
      <c r="O442" s="19"/>
      <c r="P442" s="59"/>
    </row>
    <row r="443" spans="1:16" x14ac:dyDescent="0.25">
      <c r="A443" s="9">
        <v>440</v>
      </c>
      <c r="B443" s="1" t="s">
        <v>49</v>
      </c>
      <c r="C443" s="2">
        <v>21</v>
      </c>
      <c r="D443" s="6">
        <v>1</v>
      </c>
      <c r="E443" s="22">
        <v>2.35</v>
      </c>
      <c r="F443" s="22"/>
      <c r="G443" s="22">
        <v>6.93</v>
      </c>
      <c r="H443" s="22"/>
      <c r="I443" s="22">
        <v>28.03</v>
      </c>
      <c r="J443" s="22"/>
      <c r="K443" s="11">
        <v>2.48</v>
      </c>
      <c r="L443" s="11">
        <v>4.2924375000000001E-2</v>
      </c>
      <c r="M443" s="11">
        <v>0.26819999999999999</v>
      </c>
      <c r="N443" s="18">
        <f t="shared" si="7"/>
        <v>40.101124374999998</v>
      </c>
      <c r="O443" s="19"/>
      <c r="P443" s="59"/>
    </row>
    <row r="444" spans="1:16" x14ac:dyDescent="0.25">
      <c r="A444" s="9">
        <v>441</v>
      </c>
      <c r="B444" s="1" t="s">
        <v>49</v>
      </c>
      <c r="C444" s="2">
        <v>24</v>
      </c>
      <c r="D444" s="6">
        <v>1</v>
      </c>
      <c r="E444" s="22">
        <v>2.35</v>
      </c>
      <c r="F444" s="22"/>
      <c r="G444" s="22">
        <v>6.93</v>
      </c>
      <c r="H444" s="22"/>
      <c r="I444" s="22">
        <v>28.03</v>
      </c>
      <c r="J444" s="22"/>
      <c r="K444" s="11">
        <v>2.4</v>
      </c>
      <c r="L444" s="11">
        <v>4.5930025318398036E-2</v>
      </c>
      <c r="M444" s="11">
        <v>0.2596</v>
      </c>
      <c r="N444" s="18">
        <f t="shared" si="7"/>
        <v>40.015530025318398</v>
      </c>
      <c r="O444" s="19"/>
      <c r="P444" s="59"/>
    </row>
    <row r="445" spans="1:16" x14ac:dyDescent="0.25">
      <c r="A445" s="9">
        <v>442</v>
      </c>
      <c r="B445" s="1" t="s">
        <v>49</v>
      </c>
      <c r="C445" s="2">
        <v>3</v>
      </c>
      <c r="D445" s="6">
        <v>4</v>
      </c>
      <c r="E445" s="22">
        <v>1.9</v>
      </c>
      <c r="F445" s="22"/>
      <c r="G445" s="22">
        <v>5.87</v>
      </c>
      <c r="H445" s="22"/>
      <c r="I445" s="22">
        <v>21.92</v>
      </c>
      <c r="J445" s="22"/>
      <c r="K445" s="11">
        <v>0.44</v>
      </c>
      <c r="L445" s="11">
        <v>3.0275077230248745E-2</v>
      </c>
      <c r="M445" s="6"/>
      <c r="N445" s="18">
        <f t="shared" si="7"/>
        <v>30.160275077230253</v>
      </c>
      <c r="O445" s="19"/>
      <c r="P445" s="59"/>
    </row>
    <row r="446" spans="1:16" x14ac:dyDescent="0.25">
      <c r="A446" s="9">
        <v>443</v>
      </c>
      <c r="B446" s="1" t="s">
        <v>49</v>
      </c>
      <c r="C446" s="2">
        <v>4</v>
      </c>
      <c r="D446" s="6">
        <v>4</v>
      </c>
      <c r="E446" s="22">
        <v>1.9</v>
      </c>
      <c r="F446" s="22"/>
      <c r="G446" s="22">
        <v>5.87</v>
      </c>
      <c r="H446" s="22"/>
      <c r="I446" s="22">
        <v>21.92</v>
      </c>
      <c r="J446" s="22"/>
      <c r="K446" s="11">
        <v>0.44</v>
      </c>
      <c r="L446" s="11">
        <v>3.030456074766355E-2</v>
      </c>
      <c r="M446" s="6"/>
      <c r="N446" s="18">
        <f t="shared" si="7"/>
        <v>30.160304560747665</v>
      </c>
      <c r="O446" s="19"/>
      <c r="P446" s="59"/>
    </row>
    <row r="447" spans="1:16" x14ac:dyDescent="0.25">
      <c r="A447" s="9">
        <v>444</v>
      </c>
      <c r="B447" s="1" t="s">
        <v>49</v>
      </c>
      <c r="C447" s="2">
        <v>6</v>
      </c>
      <c r="D447" s="6">
        <v>4</v>
      </c>
      <c r="E447" s="22">
        <v>1.9</v>
      </c>
      <c r="F447" s="22"/>
      <c r="G447" s="22">
        <v>5.87</v>
      </c>
      <c r="H447" s="22"/>
      <c r="I447" s="22">
        <v>21.92</v>
      </c>
      <c r="J447" s="22"/>
      <c r="K447" s="11">
        <v>0.5</v>
      </c>
      <c r="L447" s="11">
        <v>3.883255602914891E-2</v>
      </c>
      <c r="M447" s="6"/>
      <c r="N447" s="18">
        <f t="shared" si="7"/>
        <v>30.22883255602915</v>
      </c>
      <c r="O447" s="19"/>
      <c r="P447" s="59"/>
    </row>
    <row r="448" spans="1:16" x14ac:dyDescent="0.25">
      <c r="A448" s="9">
        <v>445</v>
      </c>
      <c r="B448" s="1" t="s">
        <v>50</v>
      </c>
      <c r="C448" s="2">
        <v>1</v>
      </c>
      <c r="D448" s="6">
        <v>4</v>
      </c>
      <c r="E448" s="22">
        <v>1.9</v>
      </c>
      <c r="F448" s="22"/>
      <c r="G448" s="22">
        <v>5.87</v>
      </c>
      <c r="H448" s="22"/>
      <c r="I448" s="20">
        <v>21.92</v>
      </c>
      <c r="J448" s="21"/>
      <c r="K448" s="11">
        <v>0.79</v>
      </c>
      <c r="L448" s="62">
        <v>3.4442747979028528E-2</v>
      </c>
      <c r="M448" s="6"/>
      <c r="N448" s="18">
        <f t="shared" si="7"/>
        <v>30.514442747979029</v>
      </c>
      <c r="O448" s="19"/>
      <c r="P448" s="59" t="s">
        <v>81</v>
      </c>
    </row>
    <row r="449" spans="1:16" x14ac:dyDescent="0.25">
      <c r="A449" s="9">
        <v>446</v>
      </c>
      <c r="B449" s="1" t="s">
        <v>50</v>
      </c>
      <c r="C449" s="2">
        <v>10</v>
      </c>
      <c r="D449" s="6">
        <v>4</v>
      </c>
      <c r="E449" s="22">
        <v>1.9</v>
      </c>
      <c r="F449" s="22"/>
      <c r="G449" s="22">
        <v>5.87</v>
      </c>
      <c r="H449" s="22"/>
      <c r="I449" s="22">
        <v>21.92</v>
      </c>
      <c r="J449" s="22"/>
      <c r="K449" s="11">
        <v>0.57999999999999996</v>
      </c>
      <c r="L449" s="11">
        <v>2.9324546613952299E-2</v>
      </c>
      <c r="M449" s="6"/>
      <c r="N449" s="18">
        <f t="shared" si="7"/>
        <v>30.299324546613953</v>
      </c>
      <c r="O449" s="19"/>
      <c r="P449" s="59"/>
    </row>
    <row r="450" spans="1:16" x14ac:dyDescent="0.25">
      <c r="A450" s="9">
        <v>447</v>
      </c>
      <c r="B450" s="1" t="s">
        <v>50</v>
      </c>
      <c r="C450" s="2">
        <v>11</v>
      </c>
      <c r="D450" s="6">
        <v>4</v>
      </c>
      <c r="E450" s="22">
        <v>1.9</v>
      </c>
      <c r="F450" s="22"/>
      <c r="G450" s="22">
        <v>5.87</v>
      </c>
      <c r="H450" s="22"/>
      <c r="I450" s="22">
        <v>21.92</v>
      </c>
      <c r="J450" s="22"/>
      <c r="K450" s="11">
        <v>0.85</v>
      </c>
      <c r="L450" s="11">
        <v>2.9984014154371109E-2</v>
      </c>
      <c r="M450" s="6"/>
      <c r="N450" s="18">
        <f t="shared" si="7"/>
        <v>30.569984014154375</v>
      </c>
      <c r="O450" s="19"/>
      <c r="P450" s="59"/>
    </row>
    <row r="451" spans="1:16" x14ac:dyDescent="0.25">
      <c r="A451" s="9">
        <v>448</v>
      </c>
      <c r="B451" s="1" t="s">
        <v>50</v>
      </c>
      <c r="C451" s="2">
        <v>12</v>
      </c>
      <c r="D451" s="6">
        <v>4</v>
      </c>
      <c r="E451" s="22">
        <v>1.9</v>
      </c>
      <c r="F451" s="22"/>
      <c r="G451" s="22">
        <v>5.87</v>
      </c>
      <c r="H451" s="22"/>
      <c r="I451" s="22">
        <v>21.92</v>
      </c>
      <c r="J451" s="22"/>
      <c r="K451" s="11">
        <v>0.54</v>
      </c>
      <c r="L451" s="11">
        <v>2.9977560673944598E-2</v>
      </c>
      <c r="M451" s="6"/>
      <c r="N451" s="18">
        <f t="shared" si="7"/>
        <v>30.259977560673946</v>
      </c>
      <c r="O451" s="19"/>
      <c r="P451" s="59"/>
    </row>
    <row r="452" spans="1:16" x14ac:dyDescent="0.25">
      <c r="A452" s="9">
        <v>449</v>
      </c>
      <c r="B452" s="1" t="s">
        <v>50</v>
      </c>
      <c r="C452" s="2">
        <v>13</v>
      </c>
      <c r="D452" s="6">
        <v>4</v>
      </c>
      <c r="E452" s="22">
        <v>1.9</v>
      </c>
      <c r="F452" s="22"/>
      <c r="G452" s="22">
        <v>5.87</v>
      </c>
      <c r="H452" s="22"/>
      <c r="I452" s="22">
        <v>21.92</v>
      </c>
      <c r="J452" s="22"/>
      <c r="K452" s="11">
        <v>0.86</v>
      </c>
      <c r="L452" s="11">
        <v>2.9628798123574208E-2</v>
      </c>
      <c r="M452" s="6"/>
      <c r="N452" s="18">
        <f t="shared" si="7"/>
        <v>30.579628798123576</v>
      </c>
      <c r="O452" s="19"/>
      <c r="P452" s="59" t="s">
        <v>81</v>
      </c>
    </row>
    <row r="453" spans="1:16" x14ac:dyDescent="0.25">
      <c r="A453" s="9">
        <v>450</v>
      </c>
      <c r="B453" s="1" t="s">
        <v>50</v>
      </c>
      <c r="C453" s="2">
        <v>15</v>
      </c>
      <c r="D453" s="6">
        <v>4</v>
      </c>
      <c r="E453" s="22">
        <v>1.9</v>
      </c>
      <c r="F453" s="22"/>
      <c r="G453" s="22">
        <v>5.87</v>
      </c>
      <c r="H453" s="22"/>
      <c r="I453" s="22">
        <v>21.92</v>
      </c>
      <c r="J453" s="22"/>
      <c r="K453" s="11">
        <v>0.85</v>
      </c>
      <c r="L453" s="11">
        <v>2.9733377382465054E-2</v>
      </c>
      <c r="M453" s="6"/>
      <c r="N453" s="18">
        <f t="shared" si="7"/>
        <v>30.569733377382466</v>
      </c>
      <c r="O453" s="19"/>
      <c r="P453" s="59"/>
    </row>
    <row r="454" spans="1:16" x14ac:dyDescent="0.25">
      <c r="A454" s="9">
        <v>451</v>
      </c>
      <c r="B454" s="1" t="s">
        <v>50</v>
      </c>
      <c r="C454" s="2">
        <v>17</v>
      </c>
      <c r="D454" s="6">
        <v>4</v>
      </c>
      <c r="E454" s="22">
        <v>1.9</v>
      </c>
      <c r="F454" s="22"/>
      <c r="G454" s="22">
        <v>5.87</v>
      </c>
      <c r="H454" s="22"/>
      <c r="I454" s="22">
        <v>21.92</v>
      </c>
      <c r="J454" s="22"/>
      <c r="K454" s="11">
        <v>0.46</v>
      </c>
      <c r="L454" s="11">
        <v>3.2820645756989932E-2</v>
      </c>
      <c r="M454" s="6"/>
      <c r="N454" s="18">
        <f t="shared" si="7"/>
        <v>30.182820645756991</v>
      </c>
      <c r="O454" s="19"/>
      <c r="P454" s="59"/>
    </row>
    <row r="455" spans="1:16" x14ac:dyDescent="0.25">
      <c r="A455" s="9">
        <v>452</v>
      </c>
      <c r="B455" s="1" t="s">
        <v>50</v>
      </c>
      <c r="C455" s="2">
        <v>19</v>
      </c>
      <c r="D455" s="6">
        <v>2</v>
      </c>
      <c r="E455" s="22">
        <v>2.14</v>
      </c>
      <c r="F455" s="22"/>
      <c r="G455" s="22">
        <v>6.38</v>
      </c>
      <c r="H455" s="22"/>
      <c r="I455" s="22">
        <v>26.52</v>
      </c>
      <c r="J455" s="22"/>
      <c r="K455" s="11">
        <v>1.54</v>
      </c>
      <c r="L455" s="11">
        <v>2.8941770941054809E-2</v>
      </c>
      <c r="M455" s="11">
        <v>0.16639999999999999</v>
      </c>
      <c r="N455" s="18">
        <f t="shared" si="7"/>
        <v>36.775341770941054</v>
      </c>
      <c r="O455" s="19"/>
      <c r="P455" s="59"/>
    </row>
    <row r="456" spans="1:16" x14ac:dyDescent="0.25">
      <c r="A456" s="9">
        <v>453</v>
      </c>
      <c r="B456" s="1" t="s">
        <v>50</v>
      </c>
      <c r="C456" s="2">
        <v>2</v>
      </c>
      <c r="D456" s="6">
        <v>4</v>
      </c>
      <c r="E456" s="22">
        <v>1.9</v>
      </c>
      <c r="F456" s="22"/>
      <c r="G456" s="22">
        <v>5.87</v>
      </c>
      <c r="H456" s="22"/>
      <c r="I456" s="22">
        <v>21.92</v>
      </c>
      <c r="J456" s="22"/>
      <c r="K456" s="11">
        <v>0.85</v>
      </c>
      <c r="L456" s="11">
        <v>2.9346163374347194E-2</v>
      </c>
      <c r="M456" s="6"/>
      <c r="N456" s="18">
        <f t="shared" si="7"/>
        <v>30.569346163374348</v>
      </c>
      <c r="O456" s="19"/>
      <c r="P456" s="59"/>
    </row>
    <row r="457" spans="1:16" x14ac:dyDescent="0.25">
      <c r="A457" s="9">
        <v>454</v>
      </c>
      <c r="B457" s="1" t="s">
        <v>50</v>
      </c>
      <c r="C457" s="2">
        <v>3</v>
      </c>
      <c r="D457" s="6">
        <v>4</v>
      </c>
      <c r="E457" s="22">
        <v>1.9</v>
      </c>
      <c r="F457" s="22"/>
      <c r="G457" s="22">
        <v>5.87</v>
      </c>
      <c r="H457" s="22"/>
      <c r="I457" s="20">
        <v>21.92</v>
      </c>
      <c r="J457" s="21"/>
      <c r="K457" s="11">
        <v>0.79</v>
      </c>
      <c r="L457" s="11">
        <v>3.4767002954500685E-2</v>
      </c>
      <c r="M457" s="6"/>
      <c r="N457" s="18">
        <f t="shared" si="7"/>
        <v>30.5147670029545</v>
      </c>
      <c r="O457" s="19"/>
      <c r="P457" s="59" t="s">
        <v>81</v>
      </c>
    </row>
    <row r="458" spans="1:16" x14ac:dyDescent="0.25">
      <c r="A458" s="9">
        <v>455</v>
      </c>
      <c r="B458" s="1" t="s">
        <v>50</v>
      </c>
      <c r="C458" s="2">
        <v>4</v>
      </c>
      <c r="D458" s="6">
        <v>4</v>
      </c>
      <c r="E458" s="22">
        <v>1.9</v>
      </c>
      <c r="F458" s="22"/>
      <c r="G458" s="22">
        <v>5.87</v>
      </c>
      <c r="H458" s="22"/>
      <c r="I458" s="22">
        <v>21.92</v>
      </c>
      <c r="J458" s="22"/>
      <c r="K458" s="11">
        <v>0.87</v>
      </c>
      <c r="L458" s="11">
        <v>3.0260162218985986E-2</v>
      </c>
      <c r="M458" s="6"/>
      <c r="N458" s="18">
        <f t="shared" si="7"/>
        <v>30.590260162218989</v>
      </c>
      <c r="O458" s="19"/>
      <c r="P458" s="59"/>
    </row>
    <row r="459" spans="1:16" x14ac:dyDescent="0.25">
      <c r="A459" s="9">
        <v>456</v>
      </c>
      <c r="B459" s="1" t="s">
        <v>50</v>
      </c>
      <c r="C459" s="2">
        <v>5</v>
      </c>
      <c r="D459" s="6">
        <v>2</v>
      </c>
      <c r="E459" s="22">
        <v>2.14</v>
      </c>
      <c r="F459" s="22"/>
      <c r="G459" s="22">
        <v>6.38</v>
      </c>
      <c r="H459" s="22"/>
      <c r="I459" s="22">
        <v>26.52</v>
      </c>
      <c r="J459" s="22"/>
      <c r="K459" s="11">
        <v>1.66</v>
      </c>
      <c r="L459" s="11">
        <v>3.2801696190625486E-2</v>
      </c>
      <c r="M459" s="11">
        <v>0.17960000000000001</v>
      </c>
      <c r="N459" s="18">
        <f t="shared" si="7"/>
        <v>36.912401696190621</v>
      </c>
      <c r="O459" s="19"/>
      <c r="P459" s="59"/>
    </row>
    <row r="460" spans="1:16" x14ac:dyDescent="0.25">
      <c r="A460" s="9">
        <v>457</v>
      </c>
      <c r="B460" s="1" t="s">
        <v>50</v>
      </c>
      <c r="C460" s="2">
        <v>6</v>
      </c>
      <c r="D460" s="6">
        <v>4</v>
      </c>
      <c r="E460" s="22">
        <v>1.9</v>
      </c>
      <c r="F460" s="22"/>
      <c r="G460" s="22">
        <v>5.87</v>
      </c>
      <c r="H460" s="22"/>
      <c r="I460" s="22">
        <v>21.92</v>
      </c>
      <c r="J460" s="22"/>
      <c r="K460" s="11">
        <v>0.69</v>
      </c>
      <c r="L460" s="11">
        <v>3.0049790402124431E-2</v>
      </c>
      <c r="M460" s="6"/>
      <c r="N460" s="18">
        <f t="shared" si="7"/>
        <v>30.410049790402127</v>
      </c>
      <c r="O460" s="19"/>
      <c r="P460" s="59"/>
    </row>
    <row r="461" spans="1:16" x14ac:dyDescent="0.25">
      <c r="A461" s="9">
        <v>458</v>
      </c>
      <c r="B461" s="1" t="s">
        <v>50</v>
      </c>
      <c r="C461" s="2">
        <v>8</v>
      </c>
      <c r="D461" s="6">
        <v>4</v>
      </c>
      <c r="E461" s="22">
        <v>1.9</v>
      </c>
      <c r="F461" s="22"/>
      <c r="G461" s="22">
        <v>5.87</v>
      </c>
      <c r="H461" s="22"/>
      <c r="I461" s="22">
        <v>21.92</v>
      </c>
      <c r="J461" s="22"/>
      <c r="K461" s="11">
        <v>0.85</v>
      </c>
      <c r="L461" s="11">
        <v>3.0049790402124431E-2</v>
      </c>
      <c r="M461" s="6"/>
      <c r="N461" s="18">
        <f t="shared" si="7"/>
        <v>30.570049790402127</v>
      </c>
      <c r="O461" s="19"/>
      <c r="P461" s="59"/>
    </row>
    <row r="462" spans="1:16" x14ac:dyDescent="0.25">
      <c r="E462" s="27"/>
      <c r="F462" s="27"/>
      <c r="G462" s="27"/>
      <c r="H462" s="27"/>
      <c r="I462" s="27"/>
      <c r="J462" s="27"/>
      <c r="K462" s="13"/>
      <c r="L462" s="61">
        <f>SUM(L4:L461)</f>
        <v>16.719988560575896</v>
      </c>
    </row>
    <row r="464" spans="1:16" x14ac:dyDescent="0.25">
      <c r="L464">
        <v>16.826720391098412</v>
      </c>
    </row>
  </sheetData>
  <autoFilter ref="A3:P462">
    <filterColumn colId="4" showButton="0"/>
    <filterColumn colId="6" showButton="0"/>
    <filterColumn colId="8" showButton="0"/>
    <filterColumn colId="13" showButton="0"/>
  </autoFilter>
  <mergeCells count="1836">
    <mergeCell ref="A1:P1"/>
    <mergeCell ref="E462:F462"/>
    <mergeCell ref="G462:H462"/>
    <mergeCell ref="I462:J462"/>
    <mergeCell ref="E3:F3"/>
    <mergeCell ref="G3:H3"/>
    <mergeCell ref="I3:J3"/>
    <mergeCell ref="E460:F460"/>
    <mergeCell ref="G460:H460"/>
    <mergeCell ref="I460:J460"/>
    <mergeCell ref="E461:F461"/>
    <mergeCell ref="G461:H461"/>
    <mergeCell ref="I461:J461"/>
    <mergeCell ref="E457:F457"/>
    <mergeCell ref="G457:H457"/>
    <mergeCell ref="E458:F458"/>
    <mergeCell ref="G458:H458"/>
    <mergeCell ref="I458:J458"/>
    <mergeCell ref="E459:F459"/>
    <mergeCell ref="G459:H459"/>
    <mergeCell ref="I459:J459"/>
    <mergeCell ref="E455:F455"/>
    <mergeCell ref="G455:H455"/>
    <mergeCell ref="I455:J455"/>
    <mergeCell ref="E456:F456"/>
    <mergeCell ref="G456:H456"/>
    <mergeCell ref="I456:J456"/>
    <mergeCell ref="E453:F453"/>
    <mergeCell ref="G453:H453"/>
    <mergeCell ref="I453:J453"/>
    <mergeCell ref="E454:F454"/>
    <mergeCell ref="G454:H454"/>
    <mergeCell ref="I454:J454"/>
    <mergeCell ref="E451:F451"/>
    <mergeCell ref="G451:H451"/>
    <mergeCell ref="I451:J451"/>
    <mergeCell ref="E452:F452"/>
    <mergeCell ref="G452:H452"/>
    <mergeCell ref="I452:J452"/>
    <mergeCell ref="E448:F448"/>
    <mergeCell ref="G448:H448"/>
    <mergeCell ref="E449:F449"/>
    <mergeCell ref="G449:H449"/>
    <mergeCell ref="I449:J449"/>
    <mergeCell ref="E450:F450"/>
    <mergeCell ref="G450:H450"/>
    <mergeCell ref="I450:J450"/>
    <mergeCell ref="E446:F446"/>
    <mergeCell ref="G446:H446"/>
    <mergeCell ref="I446:J446"/>
    <mergeCell ref="E447:F447"/>
    <mergeCell ref="G447:H447"/>
    <mergeCell ref="I447:J447"/>
    <mergeCell ref="I448:J448"/>
    <mergeCell ref="E444:F444"/>
    <mergeCell ref="G444:H444"/>
    <mergeCell ref="I444:J444"/>
    <mergeCell ref="E445:F445"/>
    <mergeCell ref="G445:H445"/>
    <mergeCell ref="I445:J445"/>
    <mergeCell ref="E442:F442"/>
    <mergeCell ref="G442:H442"/>
    <mergeCell ref="I442:J442"/>
    <mergeCell ref="E443:F443"/>
    <mergeCell ref="G443:H443"/>
    <mergeCell ref="I443:J443"/>
    <mergeCell ref="E440:F440"/>
    <mergeCell ref="G440:H440"/>
    <mergeCell ref="I440:J440"/>
    <mergeCell ref="E441:F441"/>
    <mergeCell ref="G441:H441"/>
    <mergeCell ref="I441:J441"/>
    <mergeCell ref="E438:F438"/>
    <mergeCell ref="G438:H438"/>
    <mergeCell ref="I438:J438"/>
    <mergeCell ref="E439:F439"/>
    <mergeCell ref="G439:H439"/>
    <mergeCell ref="I439:J439"/>
    <mergeCell ref="E435:F435"/>
    <mergeCell ref="G435:H435"/>
    <mergeCell ref="E436:F436"/>
    <mergeCell ref="G436:H436"/>
    <mergeCell ref="I436:J436"/>
    <mergeCell ref="E437:F437"/>
    <mergeCell ref="G437:H437"/>
    <mergeCell ref="I437:J437"/>
    <mergeCell ref="E433:F433"/>
    <mergeCell ref="G433:H433"/>
    <mergeCell ref="I433:J433"/>
    <mergeCell ref="E434:F434"/>
    <mergeCell ref="G434:H434"/>
    <mergeCell ref="I434:J434"/>
    <mergeCell ref="I435:J435"/>
    <mergeCell ref="E430:F430"/>
    <mergeCell ref="G430:H430"/>
    <mergeCell ref="I430:J430"/>
    <mergeCell ref="E431:F431"/>
    <mergeCell ref="G431:H431"/>
    <mergeCell ref="E432:F432"/>
    <mergeCell ref="G432:H432"/>
    <mergeCell ref="I432:J432"/>
    <mergeCell ref="E427:F427"/>
    <mergeCell ref="G427:H427"/>
    <mergeCell ref="I427:J427"/>
    <mergeCell ref="E428:F428"/>
    <mergeCell ref="G428:H428"/>
    <mergeCell ref="E429:F429"/>
    <mergeCell ref="G429:H429"/>
    <mergeCell ref="I429:J429"/>
    <mergeCell ref="E425:F425"/>
    <mergeCell ref="G425:H425"/>
    <mergeCell ref="I425:J425"/>
    <mergeCell ref="E426:F426"/>
    <mergeCell ref="G426:H426"/>
    <mergeCell ref="I426:J426"/>
    <mergeCell ref="I428:J428"/>
    <mergeCell ref="I431:J431"/>
    <mergeCell ref="E423:F423"/>
    <mergeCell ref="G423:H423"/>
    <mergeCell ref="I423:J423"/>
    <mergeCell ref="E424:F424"/>
    <mergeCell ref="G424:H424"/>
    <mergeCell ref="I424:J424"/>
    <mergeCell ref="E421:F421"/>
    <mergeCell ref="G421:H421"/>
    <mergeCell ref="I421:J421"/>
    <mergeCell ref="E422:F422"/>
    <mergeCell ref="G422:H422"/>
    <mergeCell ref="I422:J422"/>
    <mergeCell ref="E419:F419"/>
    <mergeCell ref="G419:H419"/>
    <mergeCell ref="I419:J419"/>
    <mergeCell ref="E420:F420"/>
    <mergeCell ref="G420:H420"/>
    <mergeCell ref="I420:J420"/>
    <mergeCell ref="E416:F416"/>
    <mergeCell ref="G416:H416"/>
    <mergeCell ref="I416:J416"/>
    <mergeCell ref="E417:F417"/>
    <mergeCell ref="G417:H417"/>
    <mergeCell ref="E418:F418"/>
    <mergeCell ref="G418:H418"/>
    <mergeCell ref="I418:J418"/>
    <mergeCell ref="E413:F413"/>
    <mergeCell ref="G413:H413"/>
    <mergeCell ref="I413:J413"/>
    <mergeCell ref="E414:F414"/>
    <mergeCell ref="G414:H414"/>
    <mergeCell ref="E415:F415"/>
    <mergeCell ref="G415:H415"/>
    <mergeCell ref="I415:J415"/>
    <mergeCell ref="E410:F410"/>
    <mergeCell ref="G410:H410"/>
    <mergeCell ref="I410:J410"/>
    <mergeCell ref="E411:F411"/>
    <mergeCell ref="G411:H411"/>
    <mergeCell ref="E412:F412"/>
    <mergeCell ref="G412:H412"/>
    <mergeCell ref="I412:J412"/>
    <mergeCell ref="I411:J411"/>
    <mergeCell ref="I414:J414"/>
    <mergeCell ref="I417:J417"/>
    <mergeCell ref="E407:F407"/>
    <mergeCell ref="G407:H407"/>
    <mergeCell ref="I407:J407"/>
    <mergeCell ref="E408:F408"/>
    <mergeCell ref="G408:H408"/>
    <mergeCell ref="E409:F409"/>
    <mergeCell ref="G409:H409"/>
    <mergeCell ref="I409:J409"/>
    <mergeCell ref="E405:F405"/>
    <mergeCell ref="G405:H405"/>
    <mergeCell ref="I405:J405"/>
    <mergeCell ref="E406:F406"/>
    <mergeCell ref="G406:H406"/>
    <mergeCell ref="I406:J406"/>
    <mergeCell ref="E403:F403"/>
    <mergeCell ref="G403:H403"/>
    <mergeCell ref="I403:J403"/>
    <mergeCell ref="E404:F404"/>
    <mergeCell ref="G404:H404"/>
    <mergeCell ref="I404:J404"/>
    <mergeCell ref="I408:J408"/>
    <mergeCell ref="E401:F401"/>
    <mergeCell ref="G401:H401"/>
    <mergeCell ref="I401:J401"/>
    <mergeCell ref="E402:F402"/>
    <mergeCell ref="G402:H402"/>
    <mergeCell ref="I402:J402"/>
    <mergeCell ref="E397:F397"/>
    <mergeCell ref="G397:H397"/>
    <mergeCell ref="E398:F398"/>
    <mergeCell ref="G398:H398"/>
    <mergeCell ref="I398:J398"/>
    <mergeCell ref="E399:F399"/>
    <mergeCell ref="G399:H399"/>
    <mergeCell ref="E395:F395"/>
    <mergeCell ref="G395:H395"/>
    <mergeCell ref="I395:J395"/>
    <mergeCell ref="E396:F396"/>
    <mergeCell ref="G396:H396"/>
    <mergeCell ref="I396:J396"/>
    <mergeCell ref="I397:J397"/>
    <mergeCell ref="I399:J399"/>
    <mergeCell ref="E393:F393"/>
    <mergeCell ref="G393:H393"/>
    <mergeCell ref="I393:J393"/>
    <mergeCell ref="E394:F394"/>
    <mergeCell ref="G394:H394"/>
    <mergeCell ref="I394:J394"/>
    <mergeCell ref="E391:F391"/>
    <mergeCell ref="G391:H391"/>
    <mergeCell ref="I391:J391"/>
    <mergeCell ref="E392:F392"/>
    <mergeCell ref="G392:H392"/>
    <mergeCell ref="I392:J392"/>
    <mergeCell ref="E389:F389"/>
    <mergeCell ref="G389:H389"/>
    <mergeCell ref="I389:J389"/>
    <mergeCell ref="E390:F390"/>
    <mergeCell ref="G390:H390"/>
    <mergeCell ref="I390:J390"/>
    <mergeCell ref="E386:F386"/>
    <mergeCell ref="G386:H386"/>
    <mergeCell ref="I386:J386"/>
    <mergeCell ref="E387:F387"/>
    <mergeCell ref="G387:H387"/>
    <mergeCell ref="E388:F388"/>
    <mergeCell ref="G388:H388"/>
    <mergeCell ref="I388:J388"/>
    <mergeCell ref="E384:F384"/>
    <mergeCell ref="G384:H384"/>
    <mergeCell ref="I384:J384"/>
    <mergeCell ref="E385:F385"/>
    <mergeCell ref="G385:H385"/>
    <mergeCell ref="I385:J385"/>
    <mergeCell ref="E382:F382"/>
    <mergeCell ref="G382:H382"/>
    <mergeCell ref="I382:J382"/>
    <mergeCell ref="E383:F383"/>
    <mergeCell ref="G383:H383"/>
    <mergeCell ref="I383:J383"/>
    <mergeCell ref="I387:J387"/>
    <mergeCell ref="E380:F380"/>
    <mergeCell ref="G380:H380"/>
    <mergeCell ref="I380:J380"/>
    <mergeCell ref="E381:F381"/>
    <mergeCell ref="G381:H381"/>
    <mergeCell ref="I381:J381"/>
    <mergeCell ref="E378:F378"/>
    <mergeCell ref="G378:H378"/>
    <mergeCell ref="I378:J378"/>
    <mergeCell ref="E379:F379"/>
    <mergeCell ref="G379:H379"/>
    <mergeCell ref="I379:J379"/>
    <mergeCell ref="E376:F376"/>
    <mergeCell ref="G376:H376"/>
    <mergeCell ref="I376:J376"/>
    <mergeCell ref="E377:F377"/>
    <mergeCell ref="G377:H377"/>
    <mergeCell ref="I377:J377"/>
    <mergeCell ref="E374:F374"/>
    <mergeCell ref="G374:H374"/>
    <mergeCell ref="I374:J374"/>
    <mergeCell ref="E375:F375"/>
    <mergeCell ref="G375:H375"/>
    <mergeCell ref="I375:J375"/>
    <mergeCell ref="E372:F372"/>
    <mergeCell ref="G372:H372"/>
    <mergeCell ref="I372:J372"/>
    <mergeCell ref="E373:F373"/>
    <mergeCell ref="G373:H373"/>
    <mergeCell ref="I373:J373"/>
    <mergeCell ref="E370:F370"/>
    <mergeCell ref="G370:H370"/>
    <mergeCell ref="I370:J370"/>
    <mergeCell ref="E371:F371"/>
    <mergeCell ref="G371:H371"/>
    <mergeCell ref="I371:J371"/>
    <mergeCell ref="E368:F368"/>
    <mergeCell ref="G368:H368"/>
    <mergeCell ref="I368:J368"/>
    <mergeCell ref="E369:F369"/>
    <mergeCell ref="G369:H369"/>
    <mergeCell ref="I369:J369"/>
    <mergeCell ref="E365:F365"/>
    <mergeCell ref="G365:H365"/>
    <mergeCell ref="I365:J365"/>
    <mergeCell ref="E366:F366"/>
    <mergeCell ref="G366:H366"/>
    <mergeCell ref="E367:F367"/>
    <mergeCell ref="G367:H367"/>
    <mergeCell ref="I367:J367"/>
    <mergeCell ref="E363:F363"/>
    <mergeCell ref="G363:H363"/>
    <mergeCell ref="I363:J363"/>
    <mergeCell ref="E364:F364"/>
    <mergeCell ref="G364:H364"/>
    <mergeCell ref="I364:J364"/>
    <mergeCell ref="I366:J366"/>
    <mergeCell ref="E361:F361"/>
    <mergeCell ref="G361:H361"/>
    <mergeCell ref="I361:J361"/>
    <mergeCell ref="E362:F362"/>
    <mergeCell ref="G362:H362"/>
    <mergeCell ref="I362:J362"/>
    <mergeCell ref="E359:F359"/>
    <mergeCell ref="G359:H359"/>
    <mergeCell ref="I359:J359"/>
    <mergeCell ref="E360:F360"/>
    <mergeCell ref="G360:H360"/>
    <mergeCell ref="I360:J360"/>
    <mergeCell ref="E357:F357"/>
    <mergeCell ref="G357:H357"/>
    <mergeCell ref="I357:J357"/>
    <mergeCell ref="E358:F358"/>
    <mergeCell ref="G358:H358"/>
    <mergeCell ref="I358:J358"/>
    <mergeCell ref="E354:F354"/>
    <mergeCell ref="G354:H354"/>
    <mergeCell ref="E355:F355"/>
    <mergeCell ref="G355:H355"/>
    <mergeCell ref="I355:J355"/>
    <mergeCell ref="E356:F356"/>
    <mergeCell ref="G356:H356"/>
    <mergeCell ref="I356:J356"/>
    <mergeCell ref="E352:F352"/>
    <mergeCell ref="G352:H352"/>
    <mergeCell ref="I352:J352"/>
    <mergeCell ref="E353:F353"/>
    <mergeCell ref="G353:H353"/>
    <mergeCell ref="I353:J353"/>
    <mergeCell ref="E350:F350"/>
    <mergeCell ref="G350:H350"/>
    <mergeCell ref="I350:J350"/>
    <mergeCell ref="E351:F351"/>
    <mergeCell ref="G351:H351"/>
    <mergeCell ref="I351:J351"/>
    <mergeCell ref="I354:J354"/>
    <mergeCell ref="E348:F348"/>
    <mergeCell ref="G348:H348"/>
    <mergeCell ref="I348:J348"/>
    <mergeCell ref="E349:F349"/>
    <mergeCell ref="G349:H349"/>
    <mergeCell ref="I349:J349"/>
    <mergeCell ref="E346:F346"/>
    <mergeCell ref="G346:H346"/>
    <mergeCell ref="I346:J346"/>
    <mergeCell ref="E347:F347"/>
    <mergeCell ref="G347:H347"/>
    <mergeCell ref="I347:J347"/>
    <mergeCell ref="E344:F344"/>
    <mergeCell ref="G344:H344"/>
    <mergeCell ref="I344:J344"/>
    <mergeCell ref="E345:F345"/>
    <mergeCell ref="G345:H345"/>
    <mergeCell ref="I345:J345"/>
    <mergeCell ref="I341:J341"/>
    <mergeCell ref="E342:F342"/>
    <mergeCell ref="G342:H342"/>
    <mergeCell ref="I342:J342"/>
    <mergeCell ref="E343:F343"/>
    <mergeCell ref="G343:H343"/>
    <mergeCell ref="I343:J343"/>
    <mergeCell ref="E339:F339"/>
    <mergeCell ref="G339:H339"/>
    <mergeCell ref="E340:F340"/>
    <mergeCell ref="G340:H340"/>
    <mergeCell ref="E341:F341"/>
    <mergeCell ref="G341:H341"/>
    <mergeCell ref="E337:F337"/>
    <mergeCell ref="G337:H337"/>
    <mergeCell ref="I337:J337"/>
    <mergeCell ref="E338:F338"/>
    <mergeCell ref="G338:H338"/>
    <mergeCell ref="I338:J338"/>
    <mergeCell ref="I339:J339"/>
    <mergeCell ref="I340:J340"/>
    <mergeCell ref="E335:F335"/>
    <mergeCell ref="G335:H335"/>
    <mergeCell ref="I335:J335"/>
    <mergeCell ref="E336:F336"/>
    <mergeCell ref="G336:H336"/>
    <mergeCell ref="I336:J336"/>
    <mergeCell ref="E333:F333"/>
    <mergeCell ref="G333:H333"/>
    <mergeCell ref="I333:J333"/>
    <mergeCell ref="E334:F334"/>
    <mergeCell ref="G334:H334"/>
    <mergeCell ref="I334:J334"/>
    <mergeCell ref="E331:F331"/>
    <mergeCell ref="G331:H331"/>
    <mergeCell ref="I331:J331"/>
    <mergeCell ref="E332:F332"/>
    <mergeCell ref="G332:H332"/>
    <mergeCell ref="I332:J332"/>
    <mergeCell ref="E329:F329"/>
    <mergeCell ref="G329:H329"/>
    <mergeCell ref="I329:J329"/>
    <mergeCell ref="E330:F330"/>
    <mergeCell ref="G330:H330"/>
    <mergeCell ref="I330:J330"/>
    <mergeCell ref="E327:F327"/>
    <mergeCell ref="G327:H327"/>
    <mergeCell ref="I327:J327"/>
    <mergeCell ref="E328:F328"/>
    <mergeCell ref="G328:H328"/>
    <mergeCell ref="I328:J328"/>
    <mergeCell ref="E325:F325"/>
    <mergeCell ref="G325:H325"/>
    <mergeCell ref="I325:J325"/>
    <mergeCell ref="E326:F326"/>
    <mergeCell ref="G326:H326"/>
    <mergeCell ref="I326:J326"/>
    <mergeCell ref="E323:F323"/>
    <mergeCell ref="G323:H323"/>
    <mergeCell ref="I323:J323"/>
    <mergeCell ref="E324:F324"/>
    <mergeCell ref="G324:H324"/>
    <mergeCell ref="I324:J324"/>
    <mergeCell ref="E321:F321"/>
    <mergeCell ref="G321:H321"/>
    <mergeCell ref="I321:J321"/>
    <mergeCell ref="E322:F322"/>
    <mergeCell ref="G322:H322"/>
    <mergeCell ref="I322:J322"/>
    <mergeCell ref="E319:F319"/>
    <mergeCell ref="G319:H319"/>
    <mergeCell ref="I319:J319"/>
    <mergeCell ref="E320:F320"/>
    <mergeCell ref="G320:H320"/>
    <mergeCell ref="I320:J320"/>
    <mergeCell ref="E317:F317"/>
    <mergeCell ref="G317:H317"/>
    <mergeCell ref="I317:J317"/>
    <mergeCell ref="E318:F318"/>
    <mergeCell ref="G318:H318"/>
    <mergeCell ref="I318:J318"/>
    <mergeCell ref="E315:F315"/>
    <mergeCell ref="G315:H315"/>
    <mergeCell ref="I315:J315"/>
    <mergeCell ref="E316:F316"/>
    <mergeCell ref="G316:H316"/>
    <mergeCell ref="I316:J316"/>
    <mergeCell ref="E313:F313"/>
    <mergeCell ref="G313:H313"/>
    <mergeCell ref="I313:J313"/>
    <mergeCell ref="E314:F314"/>
    <mergeCell ref="G314:H314"/>
    <mergeCell ref="I314:J314"/>
    <mergeCell ref="E311:F311"/>
    <mergeCell ref="G311:H311"/>
    <mergeCell ref="I311:J311"/>
    <mergeCell ref="E312:F312"/>
    <mergeCell ref="G312:H312"/>
    <mergeCell ref="I312:J312"/>
    <mergeCell ref="E309:F309"/>
    <mergeCell ref="G309:H309"/>
    <mergeCell ref="I309:J309"/>
    <mergeCell ref="E310:F310"/>
    <mergeCell ref="G310:H310"/>
    <mergeCell ref="I310:J310"/>
    <mergeCell ref="E307:F307"/>
    <mergeCell ref="G307:H307"/>
    <mergeCell ref="I307:J307"/>
    <mergeCell ref="E308:F308"/>
    <mergeCell ref="G308:H308"/>
    <mergeCell ref="I308:J308"/>
    <mergeCell ref="E305:F305"/>
    <mergeCell ref="G305:H305"/>
    <mergeCell ref="I305:J305"/>
    <mergeCell ref="E306:F306"/>
    <mergeCell ref="G306:H306"/>
    <mergeCell ref="I306:J306"/>
    <mergeCell ref="E303:F303"/>
    <mergeCell ref="G303:H303"/>
    <mergeCell ref="I303:J303"/>
    <mergeCell ref="E304:F304"/>
    <mergeCell ref="G304:H304"/>
    <mergeCell ref="I304:J304"/>
    <mergeCell ref="E300:F300"/>
    <mergeCell ref="G300:H300"/>
    <mergeCell ref="E301:F301"/>
    <mergeCell ref="G301:H301"/>
    <mergeCell ref="I301:J301"/>
    <mergeCell ref="E302:F302"/>
    <mergeCell ref="G302:H302"/>
    <mergeCell ref="I302:J302"/>
    <mergeCell ref="I300:J300"/>
    <mergeCell ref="E298:F298"/>
    <mergeCell ref="G298:H298"/>
    <mergeCell ref="I298:J298"/>
    <mergeCell ref="E299:F299"/>
    <mergeCell ref="G299:H299"/>
    <mergeCell ref="I299:J299"/>
    <mergeCell ref="E296:F296"/>
    <mergeCell ref="G296:H296"/>
    <mergeCell ref="I296:J296"/>
    <mergeCell ref="E297:F297"/>
    <mergeCell ref="G297:H297"/>
    <mergeCell ref="I297:J297"/>
    <mergeCell ref="E294:F294"/>
    <mergeCell ref="G294:H294"/>
    <mergeCell ref="I294:J294"/>
    <mergeCell ref="E295:F295"/>
    <mergeCell ref="G295:H295"/>
    <mergeCell ref="I295:J295"/>
    <mergeCell ref="E291:F291"/>
    <mergeCell ref="G291:H291"/>
    <mergeCell ref="E292:F292"/>
    <mergeCell ref="G292:H292"/>
    <mergeCell ref="I292:J292"/>
    <mergeCell ref="E293:F293"/>
    <mergeCell ref="G293:H293"/>
    <mergeCell ref="I293:J293"/>
    <mergeCell ref="E289:F289"/>
    <mergeCell ref="G289:H289"/>
    <mergeCell ref="I289:J289"/>
    <mergeCell ref="E290:F290"/>
    <mergeCell ref="G290:H290"/>
    <mergeCell ref="I290:J290"/>
    <mergeCell ref="E286:F286"/>
    <mergeCell ref="G286:H286"/>
    <mergeCell ref="I286:J286"/>
    <mergeCell ref="E287:F287"/>
    <mergeCell ref="G287:H287"/>
    <mergeCell ref="E288:F288"/>
    <mergeCell ref="G288:H288"/>
    <mergeCell ref="I288:J288"/>
    <mergeCell ref="I287:J287"/>
    <mergeCell ref="I291:J291"/>
    <mergeCell ref="E284:F284"/>
    <mergeCell ref="G284:H284"/>
    <mergeCell ref="I284:J284"/>
    <mergeCell ref="E285:F285"/>
    <mergeCell ref="G285:H285"/>
    <mergeCell ref="I285:J285"/>
    <mergeCell ref="E282:F282"/>
    <mergeCell ref="G282:H282"/>
    <mergeCell ref="I282:J282"/>
    <mergeCell ref="E283:F283"/>
    <mergeCell ref="G283:H283"/>
    <mergeCell ref="I283:J283"/>
    <mergeCell ref="E280:F280"/>
    <mergeCell ref="G280:H280"/>
    <mergeCell ref="I280:J280"/>
    <mergeCell ref="E281:F281"/>
    <mergeCell ref="G281:H281"/>
    <mergeCell ref="I281:J281"/>
    <mergeCell ref="E278:F278"/>
    <mergeCell ref="G278:H278"/>
    <mergeCell ref="I278:J278"/>
    <mergeCell ref="E279:F279"/>
    <mergeCell ref="G279:H279"/>
    <mergeCell ref="I279:J279"/>
    <mergeCell ref="E276:F276"/>
    <mergeCell ref="G276:H276"/>
    <mergeCell ref="I276:J276"/>
    <mergeCell ref="E277:F277"/>
    <mergeCell ref="G277:H277"/>
    <mergeCell ref="I277:J277"/>
    <mergeCell ref="E274:F274"/>
    <mergeCell ref="G274:H274"/>
    <mergeCell ref="I274:J274"/>
    <mergeCell ref="E275:F275"/>
    <mergeCell ref="G275:H275"/>
    <mergeCell ref="I275:J275"/>
    <mergeCell ref="E272:F272"/>
    <mergeCell ref="G272:H272"/>
    <mergeCell ref="I272:J272"/>
    <mergeCell ref="E273:F273"/>
    <mergeCell ref="G273:H273"/>
    <mergeCell ref="I273:J273"/>
    <mergeCell ref="E270:F270"/>
    <mergeCell ref="G270:H270"/>
    <mergeCell ref="I270:J270"/>
    <mergeCell ref="E271:F271"/>
    <mergeCell ref="G271:H271"/>
    <mergeCell ref="I271:J271"/>
    <mergeCell ref="E268:F268"/>
    <mergeCell ref="G268:H268"/>
    <mergeCell ref="I268:J268"/>
    <mergeCell ref="E269:F269"/>
    <mergeCell ref="G269:H269"/>
    <mergeCell ref="I269:J269"/>
    <mergeCell ref="E266:F266"/>
    <mergeCell ref="G266:H266"/>
    <mergeCell ref="I266:J266"/>
    <mergeCell ref="E267:F267"/>
    <mergeCell ref="G267:H267"/>
    <mergeCell ref="I267:J267"/>
    <mergeCell ref="E264:F264"/>
    <mergeCell ref="G264:H264"/>
    <mergeCell ref="I264:J264"/>
    <mergeCell ref="E265:F265"/>
    <mergeCell ref="G265:H265"/>
    <mergeCell ref="I265:J265"/>
    <mergeCell ref="E262:F262"/>
    <mergeCell ref="G262:H262"/>
    <mergeCell ref="I262:J262"/>
    <mergeCell ref="E263:F263"/>
    <mergeCell ref="G263:H263"/>
    <mergeCell ref="I263:J263"/>
    <mergeCell ref="E260:F260"/>
    <mergeCell ref="G260:H260"/>
    <mergeCell ref="I260:J260"/>
    <mergeCell ref="E261:F261"/>
    <mergeCell ref="G261:H261"/>
    <mergeCell ref="I261:J261"/>
    <mergeCell ref="E258:F258"/>
    <mergeCell ref="G258:H258"/>
    <mergeCell ref="I258:J258"/>
    <mergeCell ref="E259:F259"/>
    <mergeCell ref="G259:H259"/>
    <mergeCell ref="I259:J259"/>
    <mergeCell ref="E256:F256"/>
    <mergeCell ref="G256:H256"/>
    <mergeCell ref="I256:J256"/>
    <mergeCell ref="E257:F257"/>
    <mergeCell ref="G257:H257"/>
    <mergeCell ref="I257:J257"/>
    <mergeCell ref="E254:F254"/>
    <mergeCell ref="G254:H254"/>
    <mergeCell ref="I254:J254"/>
    <mergeCell ref="E255:F255"/>
    <mergeCell ref="G255:H255"/>
    <mergeCell ref="I255:J255"/>
    <mergeCell ref="E252:F252"/>
    <mergeCell ref="G252:H252"/>
    <mergeCell ref="I252:J252"/>
    <mergeCell ref="E253:F253"/>
    <mergeCell ref="G253:H253"/>
    <mergeCell ref="I253:J253"/>
    <mergeCell ref="E250:F250"/>
    <mergeCell ref="G250:H250"/>
    <mergeCell ref="I250:J250"/>
    <mergeCell ref="E251:F251"/>
    <mergeCell ref="G251:H251"/>
    <mergeCell ref="I251:J251"/>
    <mergeCell ref="E248:F248"/>
    <mergeCell ref="G248:H248"/>
    <mergeCell ref="I248:J248"/>
    <mergeCell ref="E249:F249"/>
    <mergeCell ref="G249:H249"/>
    <mergeCell ref="I249:J249"/>
    <mergeCell ref="E246:F246"/>
    <mergeCell ref="G246:H246"/>
    <mergeCell ref="I246:J246"/>
    <mergeCell ref="E247:F247"/>
    <mergeCell ref="G247:H247"/>
    <mergeCell ref="I247:J247"/>
    <mergeCell ref="E244:F244"/>
    <mergeCell ref="G244:H244"/>
    <mergeCell ref="I244:J244"/>
    <mergeCell ref="E245:F245"/>
    <mergeCell ref="G245:H245"/>
    <mergeCell ref="I245:J245"/>
    <mergeCell ref="E242:F242"/>
    <mergeCell ref="G242:H242"/>
    <mergeCell ref="I242:J242"/>
    <mergeCell ref="E243:F243"/>
    <mergeCell ref="G243:H243"/>
    <mergeCell ref="I243:J243"/>
    <mergeCell ref="E240:F240"/>
    <mergeCell ref="G240:H240"/>
    <mergeCell ref="I240:J240"/>
    <mergeCell ref="E241:F241"/>
    <mergeCell ref="G241:H241"/>
    <mergeCell ref="I241:J241"/>
    <mergeCell ref="E238:F238"/>
    <mergeCell ref="G238:H238"/>
    <mergeCell ref="I238:J238"/>
    <mergeCell ref="E239:F239"/>
    <mergeCell ref="G239:H239"/>
    <mergeCell ref="I239:J239"/>
    <mergeCell ref="E236:F236"/>
    <mergeCell ref="G236:H236"/>
    <mergeCell ref="I236:J236"/>
    <mergeCell ref="E237:F237"/>
    <mergeCell ref="G237:H237"/>
    <mergeCell ref="I237:J237"/>
    <mergeCell ref="E234:F234"/>
    <mergeCell ref="G234:H234"/>
    <mergeCell ref="I234:J234"/>
    <mergeCell ref="E235:F235"/>
    <mergeCell ref="G235:H235"/>
    <mergeCell ref="I235:J235"/>
    <mergeCell ref="E232:F232"/>
    <mergeCell ref="G232:H232"/>
    <mergeCell ref="I232:J232"/>
    <mergeCell ref="E233:F233"/>
    <mergeCell ref="G233:H233"/>
    <mergeCell ref="I233:J233"/>
    <mergeCell ref="E229:F229"/>
    <mergeCell ref="G229:H229"/>
    <mergeCell ref="E230:F230"/>
    <mergeCell ref="G230:H230"/>
    <mergeCell ref="I230:J230"/>
    <mergeCell ref="E231:F231"/>
    <mergeCell ref="G231:H231"/>
    <mergeCell ref="I231:J231"/>
    <mergeCell ref="E227:F227"/>
    <mergeCell ref="G227:H227"/>
    <mergeCell ref="I227:J227"/>
    <mergeCell ref="E228:F228"/>
    <mergeCell ref="G228:H228"/>
    <mergeCell ref="I228:J228"/>
    <mergeCell ref="E224:F224"/>
    <mergeCell ref="G224:H224"/>
    <mergeCell ref="E225:F225"/>
    <mergeCell ref="G225:H225"/>
    <mergeCell ref="E226:F226"/>
    <mergeCell ref="G226:H226"/>
    <mergeCell ref="I225:J225"/>
    <mergeCell ref="I224:J224"/>
    <mergeCell ref="I226:J226"/>
    <mergeCell ref="I229:J229"/>
    <mergeCell ref="E222:F222"/>
    <mergeCell ref="G222:H222"/>
    <mergeCell ref="I222:J222"/>
    <mergeCell ref="E223:F223"/>
    <mergeCell ref="G223:H223"/>
    <mergeCell ref="I223:J223"/>
    <mergeCell ref="E220:F220"/>
    <mergeCell ref="G220:H220"/>
    <mergeCell ref="I220:J220"/>
    <mergeCell ref="E221:F221"/>
    <mergeCell ref="G221:H221"/>
    <mergeCell ref="I221:J221"/>
    <mergeCell ref="E218:F218"/>
    <mergeCell ref="G218:H218"/>
    <mergeCell ref="I218:J218"/>
    <mergeCell ref="E219:F219"/>
    <mergeCell ref="G219:H219"/>
    <mergeCell ref="I219:J219"/>
    <mergeCell ref="E216:F216"/>
    <mergeCell ref="G216:H216"/>
    <mergeCell ref="I216:J216"/>
    <mergeCell ref="E217:F217"/>
    <mergeCell ref="G217:H217"/>
    <mergeCell ref="I217:J217"/>
    <mergeCell ref="E214:F214"/>
    <mergeCell ref="G214:H214"/>
    <mergeCell ref="I214:J214"/>
    <mergeCell ref="E215:F215"/>
    <mergeCell ref="G215:H215"/>
    <mergeCell ref="I215:J215"/>
    <mergeCell ref="E212:F212"/>
    <mergeCell ref="G212:H212"/>
    <mergeCell ref="I212:J212"/>
    <mergeCell ref="E213:F213"/>
    <mergeCell ref="G213:H213"/>
    <mergeCell ref="I213:J213"/>
    <mergeCell ref="E210:F210"/>
    <mergeCell ref="G210:H210"/>
    <mergeCell ref="I210:J210"/>
    <mergeCell ref="E211:F211"/>
    <mergeCell ref="G211:H211"/>
    <mergeCell ref="I211:J211"/>
    <mergeCell ref="E208:F208"/>
    <mergeCell ref="G208:H208"/>
    <mergeCell ref="I208:J208"/>
    <mergeCell ref="E209:F209"/>
    <mergeCell ref="G209:H209"/>
    <mergeCell ref="I209:J209"/>
    <mergeCell ref="E206:F206"/>
    <mergeCell ref="G206:H206"/>
    <mergeCell ref="I206:J206"/>
    <mergeCell ref="E207:F207"/>
    <mergeCell ref="G207:H207"/>
    <mergeCell ref="I207:J207"/>
    <mergeCell ref="E204:F204"/>
    <mergeCell ref="G204:H204"/>
    <mergeCell ref="I204:J204"/>
    <mergeCell ref="E205:F205"/>
    <mergeCell ref="G205:H205"/>
    <mergeCell ref="I205:J205"/>
    <mergeCell ref="E202:F202"/>
    <mergeCell ref="G202:H202"/>
    <mergeCell ref="I202:J202"/>
    <mergeCell ref="E203:F203"/>
    <mergeCell ref="G203:H203"/>
    <mergeCell ref="I203:J203"/>
    <mergeCell ref="E200:F200"/>
    <mergeCell ref="G200:H200"/>
    <mergeCell ref="I200:J200"/>
    <mergeCell ref="E201:F201"/>
    <mergeCell ref="G201:H201"/>
    <mergeCell ref="I201:J201"/>
    <mergeCell ref="E198:F198"/>
    <mergeCell ref="G198:H198"/>
    <mergeCell ref="I198:J198"/>
    <mergeCell ref="E199:F199"/>
    <mergeCell ref="G199:H199"/>
    <mergeCell ref="I199:J199"/>
    <mergeCell ref="E196:F196"/>
    <mergeCell ref="G196:H196"/>
    <mergeCell ref="I196:J196"/>
    <mergeCell ref="E197:F197"/>
    <mergeCell ref="G197:H197"/>
    <mergeCell ref="I197:J197"/>
    <mergeCell ref="E194:F194"/>
    <mergeCell ref="G194:H194"/>
    <mergeCell ref="I194:J194"/>
    <mergeCell ref="E195:F195"/>
    <mergeCell ref="G195:H195"/>
    <mergeCell ref="I195:J195"/>
    <mergeCell ref="E192:F192"/>
    <mergeCell ref="G192:H192"/>
    <mergeCell ref="I192:J192"/>
    <mergeCell ref="E193:F193"/>
    <mergeCell ref="G193:H193"/>
    <mergeCell ref="I193:J193"/>
    <mergeCell ref="E190:F190"/>
    <mergeCell ref="G190:H190"/>
    <mergeCell ref="I190:J190"/>
    <mergeCell ref="E191:F191"/>
    <mergeCell ref="G191:H191"/>
    <mergeCell ref="I191:J191"/>
    <mergeCell ref="E188:F188"/>
    <mergeCell ref="G188:H188"/>
    <mergeCell ref="I188:J188"/>
    <mergeCell ref="E189:F189"/>
    <mergeCell ref="G189:H189"/>
    <mergeCell ref="I189:J189"/>
    <mergeCell ref="E185:F185"/>
    <mergeCell ref="G185:H185"/>
    <mergeCell ref="I185:J185"/>
    <mergeCell ref="E186:F186"/>
    <mergeCell ref="G186:H186"/>
    <mergeCell ref="E187:F187"/>
    <mergeCell ref="G187:H187"/>
    <mergeCell ref="I187:J187"/>
    <mergeCell ref="E183:F183"/>
    <mergeCell ref="G183:H183"/>
    <mergeCell ref="I183:J183"/>
    <mergeCell ref="E184:F184"/>
    <mergeCell ref="G184:H184"/>
    <mergeCell ref="I184:J184"/>
    <mergeCell ref="E181:F181"/>
    <mergeCell ref="G181:H181"/>
    <mergeCell ref="I181:J181"/>
    <mergeCell ref="E182:F182"/>
    <mergeCell ref="G182:H182"/>
    <mergeCell ref="I182:J182"/>
    <mergeCell ref="I186:J186"/>
    <mergeCell ref="E179:F179"/>
    <mergeCell ref="G179:H179"/>
    <mergeCell ref="I179:J179"/>
    <mergeCell ref="E180:F180"/>
    <mergeCell ref="G180:H180"/>
    <mergeCell ref="I180:J180"/>
    <mergeCell ref="E176:F176"/>
    <mergeCell ref="G176:H176"/>
    <mergeCell ref="I176:J176"/>
    <mergeCell ref="E177:F177"/>
    <mergeCell ref="G177:H177"/>
    <mergeCell ref="E178:F178"/>
    <mergeCell ref="G178:H178"/>
    <mergeCell ref="I178:J178"/>
    <mergeCell ref="E174:F174"/>
    <mergeCell ref="G174:H174"/>
    <mergeCell ref="I174:J174"/>
    <mergeCell ref="E175:F175"/>
    <mergeCell ref="G175:H175"/>
    <mergeCell ref="I175:J175"/>
    <mergeCell ref="I177:J177"/>
    <mergeCell ref="E172:F172"/>
    <mergeCell ref="G172:H172"/>
    <mergeCell ref="I172:J172"/>
    <mergeCell ref="E173:F173"/>
    <mergeCell ref="G173:H173"/>
    <mergeCell ref="I173:J173"/>
    <mergeCell ref="E170:F170"/>
    <mergeCell ref="G170:H170"/>
    <mergeCell ref="I170:J170"/>
    <mergeCell ref="E171:F171"/>
    <mergeCell ref="G171:H171"/>
    <mergeCell ref="I171:J171"/>
    <mergeCell ref="E168:F168"/>
    <mergeCell ref="G168:H168"/>
    <mergeCell ref="I168:J168"/>
    <mergeCell ref="E169:F169"/>
    <mergeCell ref="G169:H169"/>
    <mergeCell ref="I169:J169"/>
    <mergeCell ref="E166:F166"/>
    <mergeCell ref="G166:H166"/>
    <mergeCell ref="I166:J166"/>
    <mergeCell ref="E167:F167"/>
    <mergeCell ref="G167:H167"/>
    <mergeCell ref="I167:J167"/>
    <mergeCell ref="E164:F164"/>
    <mergeCell ref="G164:H164"/>
    <mergeCell ref="I164:J164"/>
    <mergeCell ref="E165:F165"/>
    <mergeCell ref="G165:H165"/>
    <mergeCell ref="I165:J165"/>
    <mergeCell ref="E162:F162"/>
    <mergeCell ref="G162:H162"/>
    <mergeCell ref="I162:J162"/>
    <mergeCell ref="E163:F163"/>
    <mergeCell ref="G163:H163"/>
    <mergeCell ref="I163:J163"/>
    <mergeCell ref="E159:F159"/>
    <mergeCell ref="G159:H159"/>
    <mergeCell ref="I159:J159"/>
    <mergeCell ref="E160:F160"/>
    <mergeCell ref="G160:H160"/>
    <mergeCell ref="E161:F161"/>
    <mergeCell ref="G161:H161"/>
    <mergeCell ref="I161:J161"/>
    <mergeCell ref="E157:F157"/>
    <mergeCell ref="G157:H157"/>
    <mergeCell ref="I157:J157"/>
    <mergeCell ref="E158:F158"/>
    <mergeCell ref="G158:H158"/>
    <mergeCell ref="I158:J158"/>
    <mergeCell ref="E155:F155"/>
    <mergeCell ref="G155:H155"/>
    <mergeCell ref="I155:J155"/>
    <mergeCell ref="E156:F156"/>
    <mergeCell ref="G156:H156"/>
    <mergeCell ref="I156:J156"/>
    <mergeCell ref="I160:J160"/>
    <mergeCell ref="E153:F153"/>
    <mergeCell ref="G153:H153"/>
    <mergeCell ref="I153:J153"/>
    <mergeCell ref="E154:F154"/>
    <mergeCell ref="G154:H154"/>
    <mergeCell ref="I154:J154"/>
    <mergeCell ref="E151:F151"/>
    <mergeCell ref="G151:H151"/>
    <mergeCell ref="I151:J151"/>
    <mergeCell ref="E152:F152"/>
    <mergeCell ref="G152:H152"/>
    <mergeCell ref="I152:J152"/>
    <mergeCell ref="E148:F148"/>
    <mergeCell ref="G148:H148"/>
    <mergeCell ref="E149:F149"/>
    <mergeCell ref="G149:H149"/>
    <mergeCell ref="I149:J149"/>
    <mergeCell ref="E150:F150"/>
    <mergeCell ref="G150:H150"/>
    <mergeCell ref="I150:J150"/>
    <mergeCell ref="I148:J148"/>
    <mergeCell ref="E145:F145"/>
    <mergeCell ref="G145:H145"/>
    <mergeCell ref="E146:F146"/>
    <mergeCell ref="G146:H146"/>
    <mergeCell ref="I146:J146"/>
    <mergeCell ref="E147:F147"/>
    <mergeCell ref="G147:H147"/>
    <mergeCell ref="E143:F143"/>
    <mergeCell ref="G143:H143"/>
    <mergeCell ref="I143:J143"/>
    <mergeCell ref="E144:F144"/>
    <mergeCell ref="G144:H144"/>
    <mergeCell ref="I144:J144"/>
    <mergeCell ref="E141:F141"/>
    <mergeCell ref="G141:H141"/>
    <mergeCell ref="I141:J141"/>
    <mergeCell ref="E142:F142"/>
    <mergeCell ref="G142:H142"/>
    <mergeCell ref="I142:J142"/>
    <mergeCell ref="I145:J145"/>
    <mergeCell ref="I147:J147"/>
    <mergeCell ref="E139:F139"/>
    <mergeCell ref="G139:H139"/>
    <mergeCell ref="I139:J139"/>
    <mergeCell ref="E140:F140"/>
    <mergeCell ref="G140:H140"/>
    <mergeCell ref="I140:J140"/>
    <mergeCell ref="E137:F137"/>
    <mergeCell ref="G137:H137"/>
    <mergeCell ref="I137:J137"/>
    <mergeCell ref="E138:F138"/>
    <mergeCell ref="G138:H138"/>
    <mergeCell ref="I138:J138"/>
    <mergeCell ref="E135:F135"/>
    <mergeCell ref="G135:H135"/>
    <mergeCell ref="I135:J135"/>
    <mergeCell ref="E136:F136"/>
    <mergeCell ref="G136:H136"/>
    <mergeCell ref="I136:J136"/>
    <mergeCell ref="E133:F133"/>
    <mergeCell ref="G133:H133"/>
    <mergeCell ref="I133:J133"/>
    <mergeCell ref="E134:F134"/>
    <mergeCell ref="G134:H134"/>
    <mergeCell ref="I134:J134"/>
    <mergeCell ref="E131:F131"/>
    <mergeCell ref="G131:H131"/>
    <mergeCell ref="I131:J131"/>
    <mergeCell ref="E132:F132"/>
    <mergeCell ref="G132:H132"/>
    <mergeCell ref="I132:J132"/>
    <mergeCell ref="E129:F129"/>
    <mergeCell ref="G129:H129"/>
    <mergeCell ref="I129:J129"/>
    <mergeCell ref="E130:F130"/>
    <mergeCell ref="G130:H130"/>
    <mergeCell ref="I130:J130"/>
    <mergeCell ref="E126:F126"/>
    <mergeCell ref="G126:H126"/>
    <mergeCell ref="E127:F127"/>
    <mergeCell ref="G127:H127"/>
    <mergeCell ref="I127:J127"/>
    <mergeCell ref="E128:F128"/>
    <mergeCell ref="G128:H128"/>
    <mergeCell ref="I128:J128"/>
    <mergeCell ref="E124:F124"/>
    <mergeCell ref="G124:H124"/>
    <mergeCell ref="I124:J124"/>
    <mergeCell ref="E125:F125"/>
    <mergeCell ref="G125:H125"/>
    <mergeCell ref="I125:J125"/>
    <mergeCell ref="E122:F122"/>
    <mergeCell ref="G122:H122"/>
    <mergeCell ref="I122:J122"/>
    <mergeCell ref="E123:F123"/>
    <mergeCell ref="G123:H123"/>
    <mergeCell ref="I123:J123"/>
    <mergeCell ref="I126:J126"/>
    <mergeCell ref="E120:F120"/>
    <mergeCell ref="G120:H120"/>
    <mergeCell ref="I120:J120"/>
    <mergeCell ref="E121:F121"/>
    <mergeCell ref="G121:H121"/>
    <mergeCell ref="I121:J121"/>
    <mergeCell ref="E118:F118"/>
    <mergeCell ref="G118:H118"/>
    <mergeCell ref="I118:J118"/>
    <mergeCell ref="E119:F119"/>
    <mergeCell ref="G119:H119"/>
    <mergeCell ref="I119:J119"/>
    <mergeCell ref="E116:F116"/>
    <mergeCell ref="G116:H116"/>
    <mergeCell ref="I116:J116"/>
    <mergeCell ref="E117:F117"/>
    <mergeCell ref="G117:H117"/>
    <mergeCell ref="I117:J117"/>
    <mergeCell ref="E113:F113"/>
    <mergeCell ref="G113:H113"/>
    <mergeCell ref="E114:F114"/>
    <mergeCell ref="G114:H114"/>
    <mergeCell ref="I114:J114"/>
    <mergeCell ref="E115:F115"/>
    <mergeCell ref="G115:H115"/>
    <mergeCell ref="I115:J115"/>
    <mergeCell ref="E111:F111"/>
    <mergeCell ref="G111:H111"/>
    <mergeCell ref="I111:J111"/>
    <mergeCell ref="E112:F112"/>
    <mergeCell ref="G112:H112"/>
    <mergeCell ref="I112:J112"/>
    <mergeCell ref="E109:F109"/>
    <mergeCell ref="G109:H109"/>
    <mergeCell ref="I109:J109"/>
    <mergeCell ref="E110:F110"/>
    <mergeCell ref="G110:H110"/>
    <mergeCell ref="I110:J110"/>
    <mergeCell ref="I113:J113"/>
    <mergeCell ref="E107:F107"/>
    <mergeCell ref="G107:H107"/>
    <mergeCell ref="I107:J107"/>
    <mergeCell ref="E108:F108"/>
    <mergeCell ref="G108:H108"/>
    <mergeCell ref="I108:J108"/>
    <mergeCell ref="E105:F105"/>
    <mergeCell ref="G105:H105"/>
    <mergeCell ref="I105:J105"/>
    <mergeCell ref="E106:F106"/>
    <mergeCell ref="G106:H106"/>
    <mergeCell ref="I106:J106"/>
    <mergeCell ref="E103:F103"/>
    <mergeCell ref="G103:H103"/>
    <mergeCell ref="I103:J103"/>
    <mergeCell ref="E104:F104"/>
    <mergeCell ref="G104:H104"/>
    <mergeCell ref="I104:J104"/>
    <mergeCell ref="E101:F101"/>
    <mergeCell ref="G101:H101"/>
    <mergeCell ref="I101:J101"/>
    <mergeCell ref="E102:F102"/>
    <mergeCell ref="G102:H102"/>
    <mergeCell ref="I102:J102"/>
    <mergeCell ref="E99:F99"/>
    <mergeCell ref="G99:H99"/>
    <mergeCell ref="I99:J99"/>
    <mergeCell ref="E100:F100"/>
    <mergeCell ref="G100:H100"/>
    <mergeCell ref="I100:J100"/>
    <mergeCell ref="E97:F97"/>
    <mergeCell ref="G97:H97"/>
    <mergeCell ref="I97:J97"/>
    <mergeCell ref="E98:F98"/>
    <mergeCell ref="G98:H98"/>
    <mergeCell ref="I98:J98"/>
    <mergeCell ref="E95:F95"/>
    <mergeCell ref="G95:H95"/>
    <mergeCell ref="I95:J95"/>
    <mergeCell ref="E96:F96"/>
    <mergeCell ref="G96:H96"/>
    <mergeCell ref="I96:J96"/>
    <mergeCell ref="E93:F93"/>
    <mergeCell ref="G93:H93"/>
    <mergeCell ref="I93:J93"/>
    <mergeCell ref="E94:F94"/>
    <mergeCell ref="G94:H94"/>
    <mergeCell ref="I94:J94"/>
    <mergeCell ref="E91:F91"/>
    <mergeCell ref="G91:H91"/>
    <mergeCell ref="I91:J91"/>
    <mergeCell ref="E92:F92"/>
    <mergeCell ref="G92:H92"/>
    <mergeCell ref="I92:J92"/>
    <mergeCell ref="E89:F89"/>
    <mergeCell ref="G89:H89"/>
    <mergeCell ref="I89:J89"/>
    <mergeCell ref="E90:F90"/>
    <mergeCell ref="G90:H90"/>
    <mergeCell ref="I90:J90"/>
    <mergeCell ref="E87:F87"/>
    <mergeCell ref="G87:H87"/>
    <mergeCell ref="I87:J87"/>
    <mergeCell ref="E88:F88"/>
    <mergeCell ref="G88:H88"/>
    <mergeCell ref="I88:J88"/>
    <mergeCell ref="E85:F85"/>
    <mergeCell ref="G85:H85"/>
    <mergeCell ref="I85:J85"/>
    <mergeCell ref="E86:F86"/>
    <mergeCell ref="G86:H86"/>
    <mergeCell ref="I86:J86"/>
    <mergeCell ref="E82:F82"/>
    <mergeCell ref="G82:H82"/>
    <mergeCell ref="I82:J82"/>
    <mergeCell ref="E83:F83"/>
    <mergeCell ref="G83:H83"/>
    <mergeCell ref="E84:F84"/>
    <mergeCell ref="G84:H84"/>
    <mergeCell ref="I84:J84"/>
    <mergeCell ref="E80:F80"/>
    <mergeCell ref="G80:H80"/>
    <mergeCell ref="I80:J80"/>
    <mergeCell ref="E81:F81"/>
    <mergeCell ref="G81:H81"/>
    <mergeCell ref="I81:J81"/>
    <mergeCell ref="E78:F78"/>
    <mergeCell ref="G78:H78"/>
    <mergeCell ref="I78:J78"/>
    <mergeCell ref="E79:F79"/>
    <mergeCell ref="G79:H79"/>
    <mergeCell ref="I79:J79"/>
    <mergeCell ref="I83:J83"/>
    <mergeCell ref="E75:F75"/>
    <mergeCell ref="G75:H75"/>
    <mergeCell ref="I75:J75"/>
    <mergeCell ref="E76:F76"/>
    <mergeCell ref="G76:H76"/>
    <mergeCell ref="E77:F77"/>
    <mergeCell ref="G77:H77"/>
    <mergeCell ref="I77:J77"/>
    <mergeCell ref="E73:F73"/>
    <mergeCell ref="G73:H73"/>
    <mergeCell ref="I73:J73"/>
    <mergeCell ref="E74:F74"/>
    <mergeCell ref="G74:H74"/>
    <mergeCell ref="I74:J74"/>
    <mergeCell ref="E70:F70"/>
    <mergeCell ref="G70:H70"/>
    <mergeCell ref="E71:F71"/>
    <mergeCell ref="G71:H71"/>
    <mergeCell ref="I71:J71"/>
    <mergeCell ref="E72:F72"/>
    <mergeCell ref="G72:H72"/>
    <mergeCell ref="I72:J72"/>
    <mergeCell ref="I70:J70"/>
    <mergeCell ref="I76:J76"/>
    <mergeCell ref="E67:F67"/>
    <mergeCell ref="G67:H67"/>
    <mergeCell ref="E68:F68"/>
    <mergeCell ref="G68:H68"/>
    <mergeCell ref="I68:J68"/>
    <mergeCell ref="E69:F69"/>
    <mergeCell ref="G69:H69"/>
    <mergeCell ref="E65:F65"/>
    <mergeCell ref="G65:H65"/>
    <mergeCell ref="I65:J65"/>
    <mergeCell ref="E66:F66"/>
    <mergeCell ref="G66:H66"/>
    <mergeCell ref="I66:J66"/>
    <mergeCell ref="E62:F62"/>
    <mergeCell ref="G62:H62"/>
    <mergeCell ref="I62:J62"/>
    <mergeCell ref="E63:F63"/>
    <mergeCell ref="G63:H63"/>
    <mergeCell ref="E64:F64"/>
    <mergeCell ref="G64:H64"/>
    <mergeCell ref="I63:J63"/>
    <mergeCell ref="I64:J64"/>
    <mergeCell ref="I67:J67"/>
    <mergeCell ref="I69:J69"/>
    <mergeCell ref="E60:F60"/>
    <mergeCell ref="G60:H60"/>
    <mergeCell ref="I60:J60"/>
    <mergeCell ref="E61:F61"/>
    <mergeCell ref="G61:H61"/>
    <mergeCell ref="I61:J61"/>
    <mergeCell ref="E58:F58"/>
    <mergeCell ref="G58:H58"/>
    <mergeCell ref="I58:J58"/>
    <mergeCell ref="E59:F59"/>
    <mergeCell ref="G59:H59"/>
    <mergeCell ref="I59:J59"/>
    <mergeCell ref="E56:F56"/>
    <mergeCell ref="G56:H56"/>
    <mergeCell ref="I56:J56"/>
    <mergeCell ref="E57:F57"/>
    <mergeCell ref="G57:H57"/>
    <mergeCell ref="I57:J57"/>
    <mergeCell ref="E54:F54"/>
    <mergeCell ref="G54:H54"/>
    <mergeCell ref="I54:J54"/>
    <mergeCell ref="E55:F55"/>
    <mergeCell ref="G55:H55"/>
    <mergeCell ref="I55:J55"/>
    <mergeCell ref="E52:F52"/>
    <mergeCell ref="G52:H52"/>
    <mergeCell ref="I52:J52"/>
    <mergeCell ref="E53:F53"/>
    <mergeCell ref="G53:H53"/>
    <mergeCell ref="I53:J53"/>
    <mergeCell ref="E49:F49"/>
    <mergeCell ref="G49:H49"/>
    <mergeCell ref="E50:F50"/>
    <mergeCell ref="G50:H50"/>
    <mergeCell ref="I50:J50"/>
    <mergeCell ref="E51:F51"/>
    <mergeCell ref="G51:H51"/>
    <mergeCell ref="I51:J51"/>
    <mergeCell ref="I49:J49"/>
    <mergeCell ref="E47:F47"/>
    <mergeCell ref="G47:H47"/>
    <mergeCell ref="I47:J47"/>
    <mergeCell ref="E48:F48"/>
    <mergeCell ref="G48:H48"/>
    <mergeCell ref="I48:J48"/>
    <mergeCell ref="E45:F45"/>
    <mergeCell ref="G45:H45"/>
    <mergeCell ref="I45:J45"/>
    <mergeCell ref="E46:F46"/>
    <mergeCell ref="G46:H46"/>
    <mergeCell ref="I46:J46"/>
    <mergeCell ref="E43:F43"/>
    <mergeCell ref="G43:H43"/>
    <mergeCell ref="I43:J43"/>
    <mergeCell ref="E44:F44"/>
    <mergeCell ref="G44:H44"/>
    <mergeCell ref="I44:J44"/>
    <mergeCell ref="E41:F41"/>
    <mergeCell ref="G41:H41"/>
    <mergeCell ref="I41:J41"/>
    <mergeCell ref="E42:F42"/>
    <mergeCell ref="G42:H42"/>
    <mergeCell ref="I42:J42"/>
    <mergeCell ref="E39:F39"/>
    <mergeCell ref="G39:H39"/>
    <mergeCell ref="I39:J39"/>
    <mergeCell ref="E40:F40"/>
    <mergeCell ref="G40:H40"/>
    <mergeCell ref="I40:J40"/>
    <mergeCell ref="E37:F37"/>
    <mergeCell ref="G37:H37"/>
    <mergeCell ref="I37:J37"/>
    <mergeCell ref="E38:F38"/>
    <mergeCell ref="G38:H38"/>
    <mergeCell ref="I38:J38"/>
    <mergeCell ref="E35:F35"/>
    <mergeCell ref="G35:H35"/>
    <mergeCell ref="I35:J35"/>
    <mergeCell ref="E36:F36"/>
    <mergeCell ref="G36:H36"/>
    <mergeCell ref="I36:J36"/>
    <mergeCell ref="E32:F32"/>
    <mergeCell ref="G32:H32"/>
    <mergeCell ref="I32:J32"/>
    <mergeCell ref="E33:F33"/>
    <mergeCell ref="G33:H33"/>
    <mergeCell ref="E34:F34"/>
    <mergeCell ref="G34:H34"/>
    <mergeCell ref="I34:J34"/>
    <mergeCell ref="E30:F30"/>
    <mergeCell ref="G30:H30"/>
    <mergeCell ref="I30:J30"/>
    <mergeCell ref="E31:F31"/>
    <mergeCell ref="G31:H31"/>
    <mergeCell ref="I31:J31"/>
    <mergeCell ref="I33:J33"/>
    <mergeCell ref="E28:F28"/>
    <mergeCell ref="G28:H28"/>
    <mergeCell ref="I28:J28"/>
    <mergeCell ref="E29:F29"/>
    <mergeCell ref="G29:H29"/>
    <mergeCell ref="I29:J29"/>
    <mergeCell ref="E26:F26"/>
    <mergeCell ref="G26:H26"/>
    <mergeCell ref="I26:J26"/>
    <mergeCell ref="E27:F27"/>
    <mergeCell ref="G27:H27"/>
    <mergeCell ref="I27:J27"/>
    <mergeCell ref="E23:F23"/>
    <mergeCell ref="G23:H23"/>
    <mergeCell ref="E24:F24"/>
    <mergeCell ref="G24:H24"/>
    <mergeCell ref="I24:J24"/>
    <mergeCell ref="E25:F25"/>
    <mergeCell ref="G25:H25"/>
    <mergeCell ref="I25:J25"/>
    <mergeCell ref="I23:J23"/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E20:F20"/>
    <mergeCell ref="G20:H20"/>
    <mergeCell ref="I20:J20"/>
    <mergeCell ref="E16:F16"/>
    <mergeCell ref="G16:H16"/>
    <mergeCell ref="I16:J16"/>
    <mergeCell ref="E17:F17"/>
    <mergeCell ref="G17:H17"/>
    <mergeCell ref="E18:F18"/>
    <mergeCell ref="G18:H18"/>
    <mergeCell ref="I18:J18"/>
    <mergeCell ref="I17:J17"/>
    <mergeCell ref="E14:F14"/>
    <mergeCell ref="G14:H14"/>
    <mergeCell ref="I14:J14"/>
    <mergeCell ref="E15:F15"/>
    <mergeCell ref="G15:H15"/>
    <mergeCell ref="I15:J15"/>
    <mergeCell ref="E12:F12"/>
    <mergeCell ref="G12:H12"/>
    <mergeCell ref="I12:J12"/>
    <mergeCell ref="E13:F13"/>
    <mergeCell ref="G13:H13"/>
    <mergeCell ref="I13:J13"/>
    <mergeCell ref="E10:F10"/>
    <mergeCell ref="G10:H10"/>
    <mergeCell ref="I10:J10"/>
    <mergeCell ref="E11:F11"/>
    <mergeCell ref="G11:H11"/>
    <mergeCell ref="I11:J11"/>
    <mergeCell ref="E8:F8"/>
    <mergeCell ref="G8:H8"/>
    <mergeCell ref="I8:J8"/>
    <mergeCell ref="E9:F9"/>
    <mergeCell ref="G9:H9"/>
    <mergeCell ref="I9:J9"/>
    <mergeCell ref="E6:F6"/>
    <mergeCell ref="G6:H6"/>
    <mergeCell ref="I6:J6"/>
    <mergeCell ref="E7:F7"/>
    <mergeCell ref="G7:H7"/>
    <mergeCell ref="I7:J7"/>
    <mergeCell ref="E4:F4"/>
    <mergeCell ref="G4:H4"/>
    <mergeCell ref="I4:J4"/>
    <mergeCell ref="E5:F5"/>
    <mergeCell ref="G5:H5"/>
    <mergeCell ref="I5:J5"/>
    <mergeCell ref="I457:J457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N74:O74"/>
    <mergeCell ref="N75:O75"/>
    <mergeCell ref="N76:O76"/>
    <mergeCell ref="N77:O77"/>
    <mergeCell ref="N78:O78"/>
    <mergeCell ref="N79:O79"/>
    <mergeCell ref="N80:O80"/>
    <mergeCell ref="N81:O81"/>
    <mergeCell ref="N82:O82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4:O104"/>
    <mergeCell ref="N105:O105"/>
    <mergeCell ref="N106:O106"/>
    <mergeCell ref="N107:O107"/>
    <mergeCell ref="N108:O108"/>
    <mergeCell ref="N109:O109"/>
    <mergeCell ref="N110:O110"/>
    <mergeCell ref="N111:O111"/>
    <mergeCell ref="N112:O112"/>
    <mergeCell ref="N113:O113"/>
    <mergeCell ref="N114:O114"/>
    <mergeCell ref="N115:O115"/>
    <mergeCell ref="N116:O116"/>
    <mergeCell ref="N117:O117"/>
    <mergeCell ref="N118:O118"/>
    <mergeCell ref="N119:O119"/>
    <mergeCell ref="N120:O120"/>
    <mergeCell ref="N121:O121"/>
    <mergeCell ref="N122:O122"/>
    <mergeCell ref="N123:O123"/>
    <mergeCell ref="N124:O124"/>
    <mergeCell ref="N125:O125"/>
    <mergeCell ref="N126:O126"/>
    <mergeCell ref="N127:O127"/>
    <mergeCell ref="N128:O128"/>
    <mergeCell ref="N129:O129"/>
    <mergeCell ref="N130:O130"/>
    <mergeCell ref="N131:O131"/>
    <mergeCell ref="N132:O132"/>
    <mergeCell ref="N133:O133"/>
    <mergeCell ref="N134:O134"/>
    <mergeCell ref="N135:O135"/>
    <mergeCell ref="N136:O136"/>
    <mergeCell ref="N137:O137"/>
    <mergeCell ref="N138:O138"/>
    <mergeCell ref="N139:O139"/>
    <mergeCell ref="N140:O140"/>
    <mergeCell ref="N141:O141"/>
    <mergeCell ref="N142:O142"/>
    <mergeCell ref="N143:O143"/>
    <mergeCell ref="N144:O144"/>
    <mergeCell ref="N145:O145"/>
    <mergeCell ref="N146:O146"/>
    <mergeCell ref="N147:O147"/>
    <mergeCell ref="N148:O148"/>
    <mergeCell ref="N149:O149"/>
    <mergeCell ref="N150:O150"/>
    <mergeCell ref="N151:O151"/>
    <mergeCell ref="N152:O152"/>
    <mergeCell ref="N153:O153"/>
    <mergeCell ref="N154:O154"/>
    <mergeCell ref="N155:O155"/>
    <mergeCell ref="N156:O156"/>
    <mergeCell ref="N157:O157"/>
    <mergeCell ref="N158:O158"/>
    <mergeCell ref="N159:O159"/>
    <mergeCell ref="N160:O160"/>
    <mergeCell ref="N161:O161"/>
    <mergeCell ref="N162:O162"/>
    <mergeCell ref="N163:O163"/>
    <mergeCell ref="N164:O164"/>
    <mergeCell ref="N165:O165"/>
    <mergeCell ref="N166:O166"/>
    <mergeCell ref="N167:O167"/>
    <mergeCell ref="N168:O168"/>
    <mergeCell ref="N169:O169"/>
    <mergeCell ref="N170:O170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N180:O180"/>
    <mergeCell ref="N181:O181"/>
    <mergeCell ref="N182:O182"/>
    <mergeCell ref="N183:O183"/>
    <mergeCell ref="N184:O184"/>
    <mergeCell ref="N185:O185"/>
    <mergeCell ref="N186:O186"/>
    <mergeCell ref="N187:O187"/>
    <mergeCell ref="N188:O188"/>
    <mergeCell ref="N189:O189"/>
    <mergeCell ref="N190:O190"/>
    <mergeCell ref="N191:O191"/>
    <mergeCell ref="N192:O192"/>
    <mergeCell ref="N193:O193"/>
    <mergeCell ref="N194:O194"/>
    <mergeCell ref="N195:O195"/>
    <mergeCell ref="N196:O196"/>
    <mergeCell ref="N197:O197"/>
    <mergeCell ref="N198:O198"/>
    <mergeCell ref="N199:O199"/>
    <mergeCell ref="N200:O200"/>
    <mergeCell ref="N201:O201"/>
    <mergeCell ref="N202:O202"/>
    <mergeCell ref="N203:O203"/>
    <mergeCell ref="N204:O204"/>
    <mergeCell ref="N205:O205"/>
    <mergeCell ref="N206:O206"/>
    <mergeCell ref="N207:O207"/>
    <mergeCell ref="N208:O208"/>
    <mergeCell ref="N209:O209"/>
    <mergeCell ref="N210:O210"/>
    <mergeCell ref="N211:O211"/>
    <mergeCell ref="N212:O212"/>
    <mergeCell ref="N213:O213"/>
    <mergeCell ref="N214:O214"/>
    <mergeCell ref="N215:O215"/>
    <mergeCell ref="N216:O216"/>
    <mergeCell ref="N217:O217"/>
    <mergeCell ref="N218:O218"/>
    <mergeCell ref="N219:O219"/>
    <mergeCell ref="N220:O220"/>
    <mergeCell ref="N221:O221"/>
    <mergeCell ref="N222:O222"/>
    <mergeCell ref="N223:O223"/>
    <mergeCell ref="N224:O224"/>
    <mergeCell ref="N225:O225"/>
    <mergeCell ref="N226:O226"/>
    <mergeCell ref="N227:O227"/>
    <mergeCell ref="N228:O228"/>
    <mergeCell ref="N229:O229"/>
    <mergeCell ref="N230:O230"/>
    <mergeCell ref="N231:O231"/>
    <mergeCell ref="N232:O232"/>
    <mergeCell ref="N233:O233"/>
    <mergeCell ref="N234:O234"/>
    <mergeCell ref="N235:O235"/>
    <mergeCell ref="N236:O236"/>
    <mergeCell ref="N237:O237"/>
    <mergeCell ref="N238:O238"/>
    <mergeCell ref="N239:O239"/>
    <mergeCell ref="N240:O240"/>
    <mergeCell ref="N241:O241"/>
    <mergeCell ref="N242:O242"/>
    <mergeCell ref="N243:O243"/>
    <mergeCell ref="N244:O244"/>
    <mergeCell ref="N245:O245"/>
    <mergeCell ref="N246:O246"/>
    <mergeCell ref="N247:O247"/>
    <mergeCell ref="N248:O248"/>
    <mergeCell ref="N249:O249"/>
    <mergeCell ref="N250:O250"/>
    <mergeCell ref="N251:O251"/>
    <mergeCell ref="N252:O252"/>
    <mergeCell ref="N253:O253"/>
    <mergeCell ref="N254:O254"/>
    <mergeCell ref="N255:O255"/>
    <mergeCell ref="N256:O256"/>
    <mergeCell ref="N257:O257"/>
    <mergeCell ref="N258:O258"/>
    <mergeCell ref="N259:O259"/>
    <mergeCell ref="N260:O260"/>
    <mergeCell ref="N261:O261"/>
    <mergeCell ref="N262:O262"/>
    <mergeCell ref="N263:O263"/>
    <mergeCell ref="N264:O264"/>
    <mergeCell ref="N265:O265"/>
    <mergeCell ref="N266:O266"/>
    <mergeCell ref="N267:O267"/>
    <mergeCell ref="N268:O268"/>
    <mergeCell ref="N269:O269"/>
    <mergeCell ref="N270:O270"/>
    <mergeCell ref="N271:O271"/>
    <mergeCell ref="N272:O272"/>
    <mergeCell ref="N273:O273"/>
    <mergeCell ref="N274:O274"/>
    <mergeCell ref="N275:O275"/>
    <mergeCell ref="N276:O276"/>
    <mergeCell ref="N277:O277"/>
    <mergeCell ref="N278:O278"/>
    <mergeCell ref="N279:O279"/>
    <mergeCell ref="N280:O280"/>
    <mergeCell ref="N281:O281"/>
    <mergeCell ref="N282:O282"/>
    <mergeCell ref="N283:O283"/>
    <mergeCell ref="N284:O284"/>
    <mergeCell ref="N285:O285"/>
    <mergeCell ref="N286:O286"/>
    <mergeCell ref="N287:O287"/>
    <mergeCell ref="N288:O288"/>
    <mergeCell ref="N289:O289"/>
    <mergeCell ref="N290:O290"/>
    <mergeCell ref="N291:O291"/>
    <mergeCell ref="N292:O292"/>
    <mergeCell ref="N293:O293"/>
    <mergeCell ref="N294:O294"/>
    <mergeCell ref="N295:O295"/>
    <mergeCell ref="N296:O296"/>
    <mergeCell ref="N297:O297"/>
    <mergeCell ref="N298:O298"/>
    <mergeCell ref="N299:O299"/>
    <mergeCell ref="N300:O300"/>
    <mergeCell ref="N301:O301"/>
    <mergeCell ref="N302:O302"/>
    <mergeCell ref="N303:O303"/>
    <mergeCell ref="N304:O304"/>
    <mergeCell ref="N305:O305"/>
    <mergeCell ref="N306:O306"/>
    <mergeCell ref="N307:O307"/>
    <mergeCell ref="N308:O308"/>
    <mergeCell ref="N309:O309"/>
    <mergeCell ref="N310:O310"/>
    <mergeCell ref="N311:O311"/>
    <mergeCell ref="N312:O312"/>
    <mergeCell ref="N313:O313"/>
    <mergeCell ref="N314:O314"/>
    <mergeCell ref="N315:O315"/>
    <mergeCell ref="N316:O316"/>
    <mergeCell ref="N317:O317"/>
    <mergeCell ref="N318:O318"/>
    <mergeCell ref="N319:O319"/>
    <mergeCell ref="N320:O320"/>
    <mergeCell ref="N321:O321"/>
    <mergeCell ref="N322:O322"/>
    <mergeCell ref="N323:O323"/>
    <mergeCell ref="N324:O324"/>
    <mergeCell ref="N325:O325"/>
    <mergeCell ref="N326:O326"/>
    <mergeCell ref="N327:O327"/>
    <mergeCell ref="N328:O328"/>
    <mergeCell ref="N329:O329"/>
    <mergeCell ref="N330:O330"/>
    <mergeCell ref="N331:O331"/>
    <mergeCell ref="N332:O332"/>
    <mergeCell ref="N333:O333"/>
    <mergeCell ref="N334:O334"/>
    <mergeCell ref="N335:O335"/>
    <mergeCell ref="N336:O336"/>
    <mergeCell ref="N337:O337"/>
    <mergeCell ref="N338:O338"/>
    <mergeCell ref="N339:O339"/>
    <mergeCell ref="N340:O340"/>
    <mergeCell ref="N341:O341"/>
    <mergeCell ref="N342:O342"/>
    <mergeCell ref="N343:O343"/>
    <mergeCell ref="N344:O344"/>
    <mergeCell ref="N345:O345"/>
    <mergeCell ref="N346:O346"/>
    <mergeCell ref="N347:O347"/>
    <mergeCell ref="N348:O348"/>
    <mergeCell ref="N349:O349"/>
    <mergeCell ref="N350:O350"/>
    <mergeCell ref="N351:O351"/>
    <mergeCell ref="N352:O352"/>
    <mergeCell ref="N353:O353"/>
    <mergeCell ref="N354:O354"/>
    <mergeCell ref="N355:O355"/>
    <mergeCell ref="N356:O356"/>
    <mergeCell ref="N390:O390"/>
    <mergeCell ref="N357:O357"/>
    <mergeCell ref="N358:O358"/>
    <mergeCell ref="N359:O359"/>
    <mergeCell ref="N360:O360"/>
    <mergeCell ref="N361:O361"/>
    <mergeCell ref="N362:O362"/>
    <mergeCell ref="N363:O363"/>
    <mergeCell ref="N364:O364"/>
    <mergeCell ref="N365:O365"/>
    <mergeCell ref="N366:O366"/>
    <mergeCell ref="N367:O367"/>
    <mergeCell ref="N368:O368"/>
    <mergeCell ref="N369:O369"/>
    <mergeCell ref="N370:O370"/>
    <mergeCell ref="N371:O371"/>
    <mergeCell ref="N372:O372"/>
    <mergeCell ref="N373:O373"/>
    <mergeCell ref="N391:O391"/>
    <mergeCell ref="N392:O392"/>
    <mergeCell ref="N393:O393"/>
    <mergeCell ref="N394:O394"/>
    <mergeCell ref="N395:O395"/>
    <mergeCell ref="N396:O396"/>
    <mergeCell ref="N397:O397"/>
    <mergeCell ref="N398:O398"/>
    <mergeCell ref="N399:O399"/>
    <mergeCell ref="N401:O401"/>
    <mergeCell ref="N402:O402"/>
    <mergeCell ref="N403:O403"/>
    <mergeCell ref="N404:O404"/>
    <mergeCell ref="N405:O405"/>
    <mergeCell ref="N406:O406"/>
    <mergeCell ref="N407:O407"/>
    <mergeCell ref="N374:O374"/>
    <mergeCell ref="N375:O375"/>
    <mergeCell ref="N376:O376"/>
    <mergeCell ref="N377:O377"/>
    <mergeCell ref="N378:O378"/>
    <mergeCell ref="N379:O379"/>
    <mergeCell ref="N380:O380"/>
    <mergeCell ref="N381:O381"/>
    <mergeCell ref="N382:O382"/>
    <mergeCell ref="N383:O383"/>
    <mergeCell ref="N384:O384"/>
    <mergeCell ref="N385:O385"/>
    <mergeCell ref="N386:O386"/>
    <mergeCell ref="N387:O387"/>
    <mergeCell ref="N388:O388"/>
    <mergeCell ref="N389:O389"/>
    <mergeCell ref="N408:O408"/>
    <mergeCell ref="N409:O409"/>
    <mergeCell ref="N410:O410"/>
    <mergeCell ref="N411:O411"/>
    <mergeCell ref="N412:O412"/>
    <mergeCell ref="N413:O413"/>
    <mergeCell ref="N414:O414"/>
    <mergeCell ref="N415:O415"/>
    <mergeCell ref="N416:O416"/>
    <mergeCell ref="N417:O417"/>
    <mergeCell ref="N418:O418"/>
    <mergeCell ref="N419:O419"/>
    <mergeCell ref="N420:O420"/>
    <mergeCell ref="N421:O421"/>
    <mergeCell ref="N422:O422"/>
    <mergeCell ref="N423:O423"/>
    <mergeCell ref="N424:O424"/>
    <mergeCell ref="N425:O425"/>
    <mergeCell ref="N426:O426"/>
    <mergeCell ref="N427:O427"/>
    <mergeCell ref="N428:O428"/>
    <mergeCell ref="N429:O429"/>
    <mergeCell ref="N430:O430"/>
    <mergeCell ref="N431:O431"/>
    <mergeCell ref="N432:O432"/>
    <mergeCell ref="N433:O433"/>
    <mergeCell ref="N434:O434"/>
    <mergeCell ref="N435:O435"/>
    <mergeCell ref="N436:O436"/>
    <mergeCell ref="N437:O437"/>
    <mergeCell ref="N438:O438"/>
    <mergeCell ref="N439:O439"/>
    <mergeCell ref="N440:O440"/>
    <mergeCell ref="N441:O441"/>
    <mergeCell ref="N459:O459"/>
    <mergeCell ref="N460:O460"/>
    <mergeCell ref="N461:O461"/>
    <mergeCell ref="N442:O442"/>
    <mergeCell ref="N443:O443"/>
    <mergeCell ref="N444:O444"/>
    <mergeCell ref="N445:O445"/>
    <mergeCell ref="N446:O446"/>
    <mergeCell ref="N447:O447"/>
    <mergeCell ref="N448:O448"/>
    <mergeCell ref="N449:O449"/>
    <mergeCell ref="N450:O450"/>
    <mergeCell ref="N451:O451"/>
    <mergeCell ref="N452:O452"/>
    <mergeCell ref="N453:O453"/>
    <mergeCell ref="N454:O454"/>
    <mergeCell ref="N455:O455"/>
    <mergeCell ref="N456:O456"/>
    <mergeCell ref="N457:O457"/>
    <mergeCell ref="N458:O4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2"/>
  <sheetViews>
    <sheetView workbookViewId="0">
      <selection activeCell="W9" sqref="W9"/>
    </sheetView>
  </sheetViews>
  <sheetFormatPr defaultRowHeight="15" x14ac:dyDescent="0.25"/>
  <cols>
    <col min="1" max="1" width="9.140625" style="38"/>
    <col min="2" max="2" width="25" style="38" customWidth="1"/>
    <col min="3" max="3" width="11.140625" style="38" customWidth="1"/>
    <col min="4" max="4" width="12.42578125" style="38" customWidth="1"/>
    <col min="5" max="5" width="7.5703125" style="39" customWidth="1"/>
    <col min="6" max="6" width="7.7109375" style="39" customWidth="1"/>
    <col min="7" max="7" width="6.85546875" style="39" customWidth="1"/>
    <col min="8" max="8" width="7.42578125" style="39" customWidth="1"/>
    <col min="9" max="9" width="7.28515625" style="39" customWidth="1"/>
    <col min="10" max="10" width="7.140625" style="39" customWidth="1"/>
    <col min="11" max="11" width="14.42578125" style="38" customWidth="1"/>
    <col min="12" max="12" width="15.5703125" style="38" customWidth="1"/>
    <col min="13" max="13" width="13" style="38" customWidth="1"/>
    <col min="14" max="14" width="8.5703125" style="38" customWidth="1"/>
    <col min="15" max="15" width="7.5703125" style="38" customWidth="1"/>
    <col min="16" max="16" width="26.140625" style="64" customWidth="1"/>
    <col min="17" max="16384" width="9.140625" style="7"/>
  </cols>
  <sheetData>
    <row r="1" spans="1:16" ht="41.25" customHeight="1" x14ac:dyDescent="0.25">
      <c r="A1" s="31" t="s">
        <v>100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63"/>
    </row>
    <row r="2" spans="1:16" x14ac:dyDescent="0.25">
      <c r="B2" s="14"/>
      <c r="C2" s="14"/>
      <c r="D2" s="14"/>
      <c r="E2" s="14"/>
      <c r="F2" s="14"/>
      <c r="G2" s="14"/>
      <c r="H2" s="14"/>
      <c r="I2" s="14"/>
    </row>
    <row r="3" spans="1:16" ht="85.5" customHeight="1" x14ac:dyDescent="0.25">
      <c r="A3" s="33" t="s">
        <v>89</v>
      </c>
      <c r="B3" s="33" t="s">
        <v>78</v>
      </c>
      <c r="C3" s="33" t="s">
        <v>79</v>
      </c>
      <c r="D3" s="33" t="s">
        <v>86</v>
      </c>
      <c r="E3" s="34" t="s">
        <v>101</v>
      </c>
      <c r="F3" s="34"/>
      <c r="G3" s="34" t="s">
        <v>102</v>
      </c>
      <c r="H3" s="34"/>
      <c r="I3" s="34" t="s">
        <v>103</v>
      </c>
      <c r="J3" s="34"/>
      <c r="K3" s="37" t="s">
        <v>82</v>
      </c>
      <c r="L3" s="37" t="s">
        <v>83</v>
      </c>
      <c r="M3" s="37" t="s">
        <v>84</v>
      </c>
      <c r="N3" s="35" t="s">
        <v>85</v>
      </c>
      <c r="O3" s="36"/>
      <c r="P3" s="33" t="s">
        <v>80</v>
      </c>
    </row>
    <row r="4" spans="1:16" ht="15" customHeight="1" x14ac:dyDescent="0.25">
      <c r="A4" s="41">
        <v>1</v>
      </c>
      <c r="B4" s="1" t="s">
        <v>0</v>
      </c>
      <c r="C4" s="42">
        <v>1</v>
      </c>
      <c r="D4" s="6">
        <v>4</v>
      </c>
      <c r="E4" s="43">
        <v>2</v>
      </c>
      <c r="F4" s="44"/>
      <c r="G4" s="43">
        <v>6.17</v>
      </c>
      <c r="H4" s="44"/>
      <c r="I4" s="43">
        <v>23.04</v>
      </c>
      <c r="J4" s="44"/>
      <c r="K4" s="45">
        <v>0.82066197625887594</v>
      </c>
      <c r="L4" s="11">
        <v>3.9913025096211169E-2</v>
      </c>
      <c r="M4" s="6"/>
      <c r="N4" s="46">
        <f>E4+G4+I4+K4+L4+M4</f>
        <v>32.070575001355088</v>
      </c>
      <c r="O4" s="47"/>
      <c r="P4" s="65"/>
    </row>
    <row r="5" spans="1:16" x14ac:dyDescent="0.25">
      <c r="A5" s="41">
        <v>2</v>
      </c>
      <c r="B5" s="1" t="s">
        <v>0</v>
      </c>
      <c r="C5" s="42">
        <v>11</v>
      </c>
      <c r="D5" s="6">
        <v>4</v>
      </c>
      <c r="E5" s="43">
        <v>2</v>
      </c>
      <c r="F5" s="44"/>
      <c r="G5" s="43">
        <v>6.17</v>
      </c>
      <c r="H5" s="44"/>
      <c r="I5" s="43">
        <v>23.04</v>
      </c>
      <c r="J5" s="44"/>
      <c r="K5" s="45">
        <v>0.53168900466312907</v>
      </c>
      <c r="L5" s="11">
        <v>2.5833632416787267E-2</v>
      </c>
      <c r="M5" s="6"/>
      <c r="N5" s="46">
        <f>E5+G5+I5+K5+L5+M5</f>
        <v>31.767522637079917</v>
      </c>
      <c r="O5" s="47"/>
      <c r="P5" s="65"/>
    </row>
    <row r="6" spans="1:16" x14ac:dyDescent="0.25">
      <c r="A6" s="41">
        <v>3</v>
      </c>
      <c r="B6" s="1" t="s">
        <v>0</v>
      </c>
      <c r="C6" s="42">
        <v>13</v>
      </c>
      <c r="D6" s="6">
        <v>4</v>
      </c>
      <c r="E6" s="43">
        <v>2</v>
      </c>
      <c r="F6" s="44"/>
      <c r="G6" s="43">
        <v>6.17</v>
      </c>
      <c r="H6" s="44"/>
      <c r="I6" s="43">
        <v>23.04</v>
      </c>
      <c r="J6" s="44"/>
      <c r="K6" s="45">
        <v>0.49478819169960481</v>
      </c>
      <c r="L6" s="11">
        <v>2.6729105541197933E-2</v>
      </c>
      <c r="M6" s="6"/>
      <c r="N6" s="46">
        <f t="shared" ref="N6:N68" si="0">E6+G6+I6+K6+L6+M6</f>
        <v>31.731517297240803</v>
      </c>
      <c r="O6" s="47"/>
      <c r="P6" s="65"/>
    </row>
    <row r="7" spans="1:16" x14ac:dyDescent="0.25">
      <c r="A7" s="41">
        <v>4</v>
      </c>
      <c r="B7" s="1" t="s">
        <v>0</v>
      </c>
      <c r="C7" s="42">
        <v>15</v>
      </c>
      <c r="D7" s="6">
        <v>4</v>
      </c>
      <c r="E7" s="43">
        <v>2</v>
      </c>
      <c r="F7" s="44"/>
      <c r="G7" s="43">
        <v>6.17</v>
      </c>
      <c r="H7" s="44"/>
      <c r="I7" s="43">
        <v>23.04</v>
      </c>
      <c r="J7" s="44"/>
      <c r="K7" s="45">
        <v>0.51960973929456178</v>
      </c>
      <c r="L7" s="11">
        <v>2.7146960009437299E-2</v>
      </c>
      <c r="M7" s="6"/>
      <c r="N7" s="46">
        <f t="shared" si="0"/>
        <v>31.756756699303999</v>
      </c>
      <c r="O7" s="47"/>
      <c r="P7" s="65"/>
    </row>
    <row r="8" spans="1:16" x14ac:dyDescent="0.25">
      <c r="A8" s="41">
        <v>5</v>
      </c>
      <c r="B8" s="1" t="s">
        <v>0</v>
      </c>
      <c r="C8" s="42">
        <v>17</v>
      </c>
      <c r="D8" s="6">
        <v>4</v>
      </c>
      <c r="E8" s="43">
        <v>2</v>
      </c>
      <c r="F8" s="44"/>
      <c r="G8" s="43">
        <v>6.17</v>
      </c>
      <c r="H8" s="44"/>
      <c r="I8" s="43">
        <v>23.04</v>
      </c>
      <c r="J8" s="44"/>
      <c r="K8" s="45">
        <v>0.5229544165185066</v>
      </c>
      <c r="L8" s="11">
        <v>2.7331902577986095E-2</v>
      </c>
      <c r="M8" s="6"/>
      <c r="N8" s="46">
        <f t="shared" si="0"/>
        <v>31.760286319096494</v>
      </c>
      <c r="O8" s="47"/>
      <c r="P8" s="65"/>
    </row>
    <row r="9" spans="1:16" x14ac:dyDescent="0.25">
      <c r="A9" s="41">
        <v>6</v>
      </c>
      <c r="B9" s="1" t="s">
        <v>0</v>
      </c>
      <c r="C9" s="42">
        <v>19</v>
      </c>
      <c r="D9" s="6">
        <v>4</v>
      </c>
      <c r="E9" s="43">
        <v>2</v>
      </c>
      <c r="F9" s="44"/>
      <c r="G9" s="43">
        <v>6.17</v>
      </c>
      <c r="H9" s="44"/>
      <c r="I9" s="43">
        <v>23.04</v>
      </c>
      <c r="J9" s="44"/>
      <c r="K9" s="45">
        <v>0.6442696257982794</v>
      </c>
      <c r="L9" s="11">
        <v>2.7120786931968122E-2</v>
      </c>
      <c r="M9" s="6"/>
      <c r="N9" s="46">
        <f t="shared" si="0"/>
        <v>31.881390412730248</v>
      </c>
      <c r="O9" s="47"/>
      <c r="P9" s="65"/>
    </row>
    <row r="10" spans="1:16" x14ac:dyDescent="0.25">
      <c r="A10" s="9">
        <v>7</v>
      </c>
      <c r="B10" s="1" t="s">
        <v>0</v>
      </c>
      <c r="C10" s="2">
        <v>20</v>
      </c>
      <c r="D10" s="6">
        <v>5</v>
      </c>
      <c r="E10" s="20">
        <v>1.72</v>
      </c>
      <c r="F10" s="21"/>
      <c r="G10" s="20">
        <v>6.17</v>
      </c>
      <c r="H10" s="21"/>
      <c r="I10" s="20">
        <v>19.04</v>
      </c>
      <c r="J10" s="21"/>
      <c r="K10" s="10">
        <v>0.74297685228723054</v>
      </c>
      <c r="L10" s="11">
        <v>1.2715893061059982E-2</v>
      </c>
      <c r="M10" s="11"/>
      <c r="N10" s="18">
        <f t="shared" si="0"/>
        <v>27.685692745348291</v>
      </c>
      <c r="O10" s="19"/>
      <c r="P10" s="8"/>
    </row>
    <row r="11" spans="1:16" x14ac:dyDescent="0.25">
      <c r="A11" s="41">
        <v>8</v>
      </c>
      <c r="B11" s="1" t="s">
        <v>0</v>
      </c>
      <c r="C11" s="42">
        <v>21</v>
      </c>
      <c r="D11" s="6">
        <v>4</v>
      </c>
      <c r="E11" s="43">
        <v>2</v>
      </c>
      <c r="F11" s="44"/>
      <c r="G11" s="43">
        <v>6.17</v>
      </c>
      <c r="H11" s="44"/>
      <c r="I11" s="43">
        <v>23.04</v>
      </c>
      <c r="J11" s="44"/>
      <c r="K11" s="45">
        <v>0.65313562420651727</v>
      </c>
      <c r="L11" s="11">
        <v>2.6169483707151924E-2</v>
      </c>
      <c r="M11" s="6"/>
      <c r="N11" s="46">
        <f t="shared" si="0"/>
        <v>31.889305107913668</v>
      </c>
      <c r="O11" s="47"/>
      <c r="P11" s="65"/>
    </row>
    <row r="12" spans="1:16" x14ac:dyDescent="0.25">
      <c r="A12" s="9">
        <v>9</v>
      </c>
      <c r="B12" s="1" t="s">
        <v>0</v>
      </c>
      <c r="C12" s="2">
        <v>22</v>
      </c>
      <c r="D12" s="6">
        <v>5</v>
      </c>
      <c r="E12" s="20">
        <v>1.72</v>
      </c>
      <c r="F12" s="21"/>
      <c r="G12" s="20">
        <v>6.17</v>
      </c>
      <c r="H12" s="21"/>
      <c r="I12" s="20">
        <v>19.04</v>
      </c>
      <c r="J12" s="21"/>
      <c r="K12" s="10">
        <v>0.32555952347777617</v>
      </c>
      <c r="L12" s="11">
        <v>1.1467883516789743E-2</v>
      </c>
      <c r="M12" s="11"/>
      <c r="N12" s="18">
        <f t="shared" si="0"/>
        <v>27.267027406994565</v>
      </c>
      <c r="O12" s="19"/>
      <c r="P12" s="8"/>
    </row>
    <row r="13" spans="1:16" x14ac:dyDescent="0.25">
      <c r="A13" s="41">
        <v>10</v>
      </c>
      <c r="B13" s="1" t="s">
        <v>0</v>
      </c>
      <c r="C13" s="42">
        <v>23</v>
      </c>
      <c r="D13" s="6">
        <v>4</v>
      </c>
      <c r="E13" s="43">
        <v>2</v>
      </c>
      <c r="F13" s="44"/>
      <c r="G13" s="43">
        <v>6.17</v>
      </c>
      <c r="H13" s="44"/>
      <c r="I13" s="43">
        <v>23.04</v>
      </c>
      <c r="J13" s="44"/>
      <c r="K13" s="45">
        <v>0.65482872858049512</v>
      </c>
      <c r="L13" s="11">
        <v>2.574993653480008E-2</v>
      </c>
      <c r="M13" s="6"/>
      <c r="N13" s="46">
        <f t="shared" si="0"/>
        <v>31.890578665115296</v>
      </c>
      <c r="O13" s="47"/>
      <c r="P13" s="65"/>
    </row>
    <row r="14" spans="1:16" x14ac:dyDescent="0.25">
      <c r="A14" s="41">
        <v>11</v>
      </c>
      <c r="B14" s="1" t="s">
        <v>0</v>
      </c>
      <c r="C14" s="42">
        <v>25</v>
      </c>
      <c r="D14" s="6">
        <v>4</v>
      </c>
      <c r="E14" s="43">
        <v>2</v>
      </c>
      <c r="F14" s="44"/>
      <c r="G14" s="43">
        <v>6.17</v>
      </c>
      <c r="H14" s="44"/>
      <c r="I14" s="43">
        <v>23.04</v>
      </c>
      <c r="J14" s="44"/>
      <c r="K14" s="45">
        <v>0.51086571388275115</v>
      </c>
      <c r="L14" s="11">
        <v>2.3216115838465515E-2</v>
      </c>
      <c r="M14" s="6"/>
      <c r="N14" s="46">
        <f t="shared" si="0"/>
        <v>31.744081829721218</v>
      </c>
      <c r="O14" s="47"/>
      <c r="P14" s="65"/>
    </row>
    <row r="15" spans="1:16" x14ac:dyDescent="0.25">
      <c r="A15" s="41">
        <v>12</v>
      </c>
      <c r="B15" s="1" t="s">
        <v>0</v>
      </c>
      <c r="C15" s="42">
        <v>28</v>
      </c>
      <c r="D15" s="6">
        <v>4</v>
      </c>
      <c r="E15" s="43">
        <v>2</v>
      </c>
      <c r="F15" s="44"/>
      <c r="G15" s="43">
        <v>6.17</v>
      </c>
      <c r="H15" s="44"/>
      <c r="I15" s="43">
        <v>23.04</v>
      </c>
      <c r="J15" s="44"/>
      <c r="K15" s="45">
        <v>0.76758975051844391</v>
      </c>
      <c r="L15" s="11">
        <v>4.6539331992710362E-2</v>
      </c>
      <c r="M15" s="6"/>
      <c r="N15" s="46">
        <f t="shared" si="0"/>
        <v>32.024129082511152</v>
      </c>
      <c r="O15" s="47"/>
      <c r="P15" s="65"/>
    </row>
    <row r="16" spans="1:16" x14ac:dyDescent="0.25">
      <c r="A16" s="41">
        <v>13</v>
      </c>
      <c r="B16" s="1" t="s">
        <v>0</v>
      </c>
      <c r="C16" s="42">
        <v>3</v>
      </c>
      <c r="D16" s="6">
        <v>4</v>
      </c>
      <c r="E16" s="43">
        <v>2</v>
      </c>
      <c r="F16" s="44"/>
      <c r="G16" s="43">
        <v>6.17</v>
      </c>
      <c r="H16" s="44"/>
      <c r="I16" s="43">
        <v>23.04</v>
      </c>
      <c r="J16" s="44"/>
      <c r="K16" s="45">
        <v>1.0357132242100173</v>
      </c>
      <c r="L16" s="11">
        <v>3.915477047128757E-2</v>
      </c>
      <c r="M16" s="6"/>
      <c r="N16" s="46">
        <f t="shared" si="0"/>
        <v>32.284867994681306</v>
      </c>
      <c r="O16" s="47"/>
      <c r="P16" s="65"/>
    </row>
    <row r="17" spans="1:16" x14ac:dyDescent="0.25">
      <c r="A17" s="41">
        <v>14</v>
      </c>
      <c r="B17" s="1" t="s">
        <v>0</v>
      </c>
      <c r="C17" s="42">
        <v>30</v>
      </c>
      <c r="D17" s="6">
        <v>4</v>
      </c>
      <c r="E17" s="43">
        <v>2</v>
      </c>
      <c r="F17" s="44"/>
      <c r="G17" s="43">
        <v>6.17</v>
      </c>
      <c r="H17" s="44"/>
      <c r="I17" s="43">
        <v>23.04</v>
      </c>
      <c r="J17" s="44"/>
      <c r="K17" s="45">
        <v>0.83865215939912374</v>
      </c>
      <c r="L17" s="11">
        <v>3.9606497438393957E-2</v>
      </c>
      <c r="M17" s="6"/>
      <c r="N17" s="46">
        <f t="shared" si="0"/>
        <v>32.088258656837517</v>
      </c>
      <c r="O17" s="47"/>
      <c r="P17" s="65" t="s">
        <v>81</v>
      </c>
    </row>
    <row r="18" spans="1:16" x14ac:dyDescent="0.25">
      <c r="A18" s="41">
        <v>15</v>
      </c>
      <c r="B18" s="1" t="s">
        <v>0</v>
      </c>
      <c r="C18" s="42">
        <v>32</v>
      </c>
      <c r="D18" s="6">
        <v>4</v>
      </c>
      <c r="E18" s="43">
        <v>2</v>
      </c>
      <c r="F18" s="44"/>
      <c r="G18" s="43">
        <v>6.17</v>
      </c>
      <c r="H18" s="44"/>
      <c r="I18" s="43">
        <v>23.04</v>
      </c>
      <c r="J18" s="44"/>
      <c r="K18" s="45">
        <v>0.87872987983978645</v>
      </c>
      <c r="L18" s="11">
        <v>4.3491183503931163E-2</v>
      </c>
      <c r="M18" s="6"/>
      <c r="N18" s="46">
        <f t="shared" si="0"/>
        <v>32.132221063343721</v>
      </c>
      <c r="O18" s="47"/>
      <c r="P18" s="65"/>
    </row>
    <row r="19" spans="1:16" x14ac:dyDescent="0.25">
      <c r="A19" s="41">
        <v>16</v>
      </c>
      <c r="B19" s="1" t="s">
        <v>0</v>
      </c>
      <c r="C19" s="42">
        <v>34</v>
      </c>
      <c r="D19" s="6">
        <v>4</v>
      </c>
      <c r="E19" s="43">
        <v>2</v>
      </c>
      <c r="F19" s="44"/>
      <c r="G19" s="43">
        <v>6.17</v>
      </c>
      <c r="H19" s="44"/>
      <c r="I19" s="43">
        <v>23.04</v>
      </c>
      <c r="J19" s="44"/>
      <c r="K19" s="45">
        <v>0.84482911020763607</v>
      </c>
      <c r="L19" s="11">
        <v>3.6535017798200758E-2</v>
      </c>
      <c r="M19" s="6"/>
      <c r="N19" s="46">
        <f t="shared" si="0"/>
        <v>32.091364128005836</v>
      </c>
      <c r="O19" s="47"/>
      <c r="P19" s="65"/>
    </row>
    <row r="20" spans="1:16" x14ac:dyDescent="0.25">
      <c r="A20" s="41">
        <v>17</v>
      </c>
      <c r="B20" s="1" t="s">
        <v>0</v>
      </c>
      <c r="C20" s="42">
        <v>36</v>
      </c>
      <c r="D20" s="6">
        <v>4</v>
      </c>
      <c r="E20" s="43">
        <v>2</v>
      </c>
      <c r="F20" s="44"/>
      <c r="G20" s="43">
        <v>6.17</v>
      </c>
      <c r="H20" s="44"/>
      <c r="I20" s="43">
        <v>23.04</v>
      </c>
      <c r="J20" s="44"/>
      <c r="K20" s="45">
        <v>0.64023636626645464</v>
      </c>
      <c r="L20" s="11">
        <v>5.0057399103139007E-2</v>
      </c>
      <c r="M20" s="6"/>
      <c r="N20" s="46">
        <f t="shared" si="0"/>
        <v>31.900293765369593</v>
      </c>
      <c r="O20" s="47"/>
      <c r="P20" s="65" t="s">
        <v>81</v>
      </c>
    </row>
    <row r="21" spans="1:16" x14ac:dyDescent="0.25">
      <c r="A21" s="41">
        <v>18</v>
      </c>
      <c r="B21" s="1" t="s">
        <v>0</v>
      </c>
      <c r="C21" s="48" t="s">
        <v>51</v>
      </c>
      <c r="D21" s="6">
        <v>4</v>
      </c>
      <c r="E21" s="43">
        <v>2</v>
      </c>
      <c r="F21" s="44"/>
      <c r="G21" s="43">
        <v>6.17</v>
      </c>
      <c r="H21" s="44"/>
      <c r="I21" s="43">
        <v>23.04</v>
      </c>
      <c r="J21" s="44"/>
      <c r="K21" s="45">
        <v>0.97248701840392171</v>
      </c>
      <c r="L21" s="11">
        <v>3.2148978140319855E-2</v>
      </c>
      <c r="M21" s="11">
        <v>0.32252550771518124</v>
      </c>
      <c r="N21" s="46">
        <f t="shared" si="0"/>
        <v>32.53716150425943</v>
      </c>
      <c r="O21" s="47"/>
      <c r="P21" s="65"/>
    </row>
    <row r="22" spans="1:16" x14ac:dyDescent="0.25">
      <c r="A22" s="41">
        <v>19</v>
      </c>
      <c r="B22" s="1" t="s">
        <v>0</v>
      </c>
      <c r="C22" s="42">
        <v>5</v>
      </c>
      <c r="D22" s="6">
        <v>4</v>
      </c>
      <c r="E22" s="43">
        <v>2</v>
      </c>
      <c r="F22" s="44"/>
      <c r="G22" s="43">
        <v>6.17</v>
      </c>
      <c r="H22" s="44"/>
      <c r="I22" s="43">
        <v>23.04</v>
      </c>
      <c r="J22" s="44"/>
      <c r="K22" s="45">
        <v>1.0407954872307037</v>
      </c>
      <c r="L22" s="11">
        <v>4.0062902411185618E-2</v>
      </c>
      <c r="M22" s="6"/>
      <c r="N22" s="46">
        <f t="shared" si="0"/>
        <v>32.29085838964189</v>
      </c>
      <c r="O22" s="47"/>
      <c r="P22" s="65"/>
    </row>
    <row r="23" spans="1:16" x14ac:dyDescent="0.25">
      <c r="A23" s="41">
        <v>20</v>
      </c>
      <c r="B23" s="1" t="s">
        <v>0</v>
      </c>
      <c r="C23" s="48" t="s">
        <v>52</v>
      </c>
      <c r="D23" s="6">
        <v>4</v>
      </c>
      <c r="E23" s="43">
        <v>2</v>
      </c>
      <c r="F23" s="44"/>
      <c r="G23" s="43">
        <v>6.17</v>
      </c>
      <c r="H23" s="44"/>
      <c r="I23" s="43">
        <v>23.04</v>
      </c>
      <c r="J23" s="44"/>
      <c r="K23" s="45">
        <v>0.8526543032169519</v>
      </c>
      <c r="L23" s="11">
        <v>3.4010963077026078E-2</v>
      </c>
      <c r="M23" s="6"/>
      <c r="N23" s="46">
        <f t="shared" si="0"/>
        <v>32.096665266293975</v>
      </c>
      <c r="O23" s="47"/>
      <c r="P23" s="65" t="s">
        <v>81</v>
      </c>
    </row>
    <row r="24" spans="1:16" x14ac:dyDescent="0.25">
      <c r="A24" s="41">
        <v>21</v>
      </c>
      <c r="B24" s="1" t="s">
        <v>0</v>
      </c>
      <c r="C24" s="42">
        <v>7</v>
      </c>
      <c r="D24" s="6">
        <v>4</v>
      </c>
      <c r="E24" s="43">
        <v>2</v>
      </c>
      <c r="F24" s="44"/>
      <c r="G24" s="43">
        <v>6.17</v>
      </c>
      <c r="H24" s="44"/>
      <c r="I24" s="43">
        <v>23.04</v>
      </c>
      <c r="J24" s="44"/>
      <c r="K24" s="45">
        <v>0.84076954231149159</v>
      </c>
      <c r="L24" s="11">
        <v>4.0498568763033697E-2</v>
      </c>
      <c r="M24" s="6"/>
      <c r="N24" s="46">
        <f t="shared" si="0"/>
        <v>32.091268111074527</v>
      </c>
      <c r="O24" s="47"/>
      <c r="P24" s="65"/>
    </row>
    <row r="25" spans="1:16" x14ac:dyDescent="0.25">
      <c r="A25" s="41">
        <v>22</v>
      </c>
      <c r="B25" s="1" t="s">
        <v>0</v>
      </c>
      <c r="C25" s="42">
        <v>9</v>
      </c>
      <c r="D25" s="6">
        <v>4</v>
      </c>
      <c r="E25" s="43">
        <v>2</v>
      </c>
      <c r="F25" s="44"/>
      <c r="G25" s="43">
        <v>6.17</v>
      </c>
      <c r="H25" s="44"/>
      <c r="I25" s="43">
        <v>23.04</v>
      </c>
      <c r="J25" s="44"/>
      <c r="K25" s="45">
        <v>0.51653457380692314</v>
      </c>
      <c r="L25" s="11">
        <v>3.0691155975742963E-2</v>
      </c>
      <c r="M25" s="6"/>
      <c r="N25" s="46">
        <f t="shared" si="0"/>
        <v>31.757225729782665</v>
      </c>
      <c r="O25" s="47"/>
      <c r="P25" s="65"/>
    </row>
    <row r="26" spans="1:16" x14ac:dyDescent="0.25">
      <c r="A26" s="41">
        <v>23</v>
      </c>
      <c r="B26" s="1" t="s">
        <v>1</v>
      </c>
      <c r="C26" s="42">
        <v>1</v>
      </c>
      <c r="D26" s="6">
        <v>4</v>
      </c>
      <c r="E26" s="43">
        <v>2</v>
      </c>
      <c r="F26" s="44"/>
      <c r="G26" s="43">
        <v>6.17</v>
      </c>
      <c r="H26" s="44"/>
      <c r="I26" s="43">
        <v>23.04</v>
      </c>
      <c r="J26" s="44"/>
      <c r="K26" s="12">
        <v>0.91671124242141599</v>
      </c>
      <c r="L26" s="11">
        <v>3.355919009420763E-2</v>
      </c>
      <c r="M26" s="6"/>
      <c r="N26" s="46">
        <f t="shared" si="0"/>
        <v>32.160270432515624</v>
      </c>
      <c r="O26" s="47"/>
      <c r="P26" s="65"/>
    </row>
    <row r="27" spans="1:16" x14ac:dyDescent="0.25">
      <c r="A27" s="41">
        <v>24</v>
      </c>
      <c r="B27" s="1" t="s">
        <v>1</v>
      </c>
      <c r="C27" s="42">
        <v>10</v>
      </c>
      <c r="D27" s="6">
        <v>4</v>
      </c>
      <c r="E27" s="43">
        <v>2</v>
      </c>
      <c r="F27" s="44"/>
      <c r="G27" s="43">
        <v>6.17</v>
      </c>
      <c r="H27" s="44"/>
      <c r="I27" s="43">
        <v>23.04</v>
      </c>
      <c r="J27" s="44"/>
      <c r="K27" s="12">
        <v>0.83771999999999991</v>
      </c>
      <c r="L27" s="11">
        <v>3.9441788794001252E-2</v>
      </c>
      <c r="M27" s="6"/>
      <c r="N27" s="46">
        <f t="shared" si="0"/>
        <v>32.087161788793999</v>
      </c>
      <c r="O27" s="47"/>
      <c r="P27" s="65"/>
    </row>
    <row r="28" spans="1:16" x14ac:dyDescent="0.25">
      <c r="A28" s="9">
        <v>25</v>
      </c>
      <c r="B28" s="1" t="s">
        <v>2</v>
      </c>
      <c r="C28" s="2">
        <v>11</v>
      </c>
      <c r="D28" s="6">
        <v>2</v>
      </c>
      <c r="E28" s="20">
        <v>2.25</v>
      </c>
      <c r="F28" s="21"/>
      <c r="G28" s="20">
        <v>6.71</v>
      </c>
      <c r="H28" s="21"/>
      <c r="I28" s="20">
        <v>27.88</v>
      </c>
      <c r="J28" s="21"/>
      <c r="K28" s="12">
        <v>2.40092724757953</v>
      </c>
      <c r="L28" s="11">
        <v>6.3977708184289592E-2</v>
      </c>
      <c r="M28" s="11">
        <v>0.25221472475795298</v>
      </c>
      <c r="N28" s="18">
        <f t="shared" si="0"/>
        <v>39.55711968052178</v>
      </c>
      <c r="O28" s="19"/>
      <c r="P28" s="8"/>
    </row>
    <row r="29" spans="1:16" x14ac:dyDescent="0.25">
      <c r="A29" s="9">
        <v>26</v>
      </c>
      <c r="B29" s="1" t="s">
        <v>2</v>
      </c>
      <c r="C29" s="2">
        <v>12</v>
      </c>
      <c r="D29" s="6">
        <v>2</v>
      </c>
      <c r="E29" s="20">
        <v>2.25</v>
      </c>
      <c r="F29" s="21"/>
      <c r="G29" s="20">
        <v>6.71</v>
      </c>
      <c r="H29" s="21"/>
      <c r="I29" s="20">
        <v>27.88</v>
      </c>
      <c r="J29" s="21"/>
      <c r="K29" s="12">
        <v>1.8901715287554788</v>
      </c>
      <c r="L29" s="11">
        <v>4.6757927081949792E-2</v>
      </c>
      <c r="M29" s="11">
        <v>0.19856040717226722</v>
      </c>
      <c r="N29" s="18">
        <f t="shared" si="0"/>
        <v>38.975489863009699</v>
      </c>
      <c r="O29" s="19"/>
      <c r="P29" s="8"/>
    </row>
    <row r="30" spans="1:16" x14ac:dyDescent="0.25">
      <c r="A30" s="41">
        <v>27</v>
      </c>
      <c r="B30" s="1" t="s">
        <v>2</v>
      </c>
      <c r="C30" s="42">
        <v>3</v>
      </c>
      <c r="D30" s="6">
        <v>4</v>
      </c>
      <c r="E30" s="43">
        <v>2</v>
      </c>
      <c r="F30" s="44"/>
      <c r="G30" s="43">
        <v>6.17</v>
      </c>
      <c r="H30" s="44"/>
      <c r="I30" s="43">
        <v>23.04</v>
      </c>
      <c r="J30" s="44"/>
      <c r="K30" s="12">
        <v>0.88907072520703367</v>
      </c>
      <c r="L30" s="11">
        <v>3.4692684224586316E-2</v>
      </c>
      <c r="M30" s="6"/>
      <c r="N30" s="46">
        <f t="shared" si="0"/>
        <v>32.133763409431623</v>
      </c>
      <c r="O30" s="47"/>
      <c r="P30" s="65"/>
    </row>
    <row r="31" spans="1:16" x14ac:dyDescent="0.25">
      <c r="A31" s="41">
        <v>28</v>
      </c>
      <c r="B31" s="1" t="s">
        <v>2</v>
      </c>
      <c r="C31" s="42" t="s">
        <v>53</v>
      </c>
      <c r="D31" s="6">
        <v>4</v>
      </c>
      <c r="E31" s="43">
        <v>2</v>
      </c>
      <c r="F31" s="44"/>
      <c r="G31" s="43">
        <v>6.17</v>
      </c>
      <c r="H31" s="44"/>
      <c r="I31" s="43">
        <v>23.04</v>
      </c>
      <c r="J31" s="44"/>
      <c r="K31" s="12">
        <v>0.90340216481665359</v>
      </c>
      <c r="L31" s="11">
        <v>3.5081861222055491E-2</v>
      </c>
      <c r="M31" s="6"/>
      <c r="N31" s="46">
        <f t="shared" si="0"/>
        <v>32.148484026038709</v>
      </c>
      <c r="O31" s="47"/>
      <c r="P31" s="65"/>
    </row>
    <row r="32" spans="1:16" x14ac:dyDescent="0.25">
      <c r="A32" s="41">
        <v>29</v>
      </c>
      <c r="B32" s="1" t="s">
        <v>2</v>
      </c>
      <c r="C32" s="42">
        <v>4</v>
      </c>
      <c r="D32" s="6">
        <v>4</v>
      </c>
      <c r="E32" s="43">
        <v>2</v>
      </c>
      <c r="F32" s="44"/>
      <c r="G32" s="43">
        <v>6.17</v>
      </c>
      <c r="H32" s="44"/>
      <c r="I32" s="43">
        <v>23.04</v>
      </c>
      <c r="J32" s="44"/>
      <c r="K32" s="12">
        <v>0.83858810362694303</v>
      </c>
      <c r="L32" s="11">
        <v>3.902877512953367E-2</v>
      </c>
      <c r="M32" s="6"/>
      <c r="N32" s="46">
        <f t="shared" si="0"/>
        <v>32.087616878756471</v>
      </c>
      <c r="O32" s="47"/>
      <c r="P32" s="65"/>
    </row>
    <row r="33" spans="1:16" x14ac:dyDescent="0.25">
      <c r="A33" s="41">
        <v>30</v>
      </c>
      <c r="B33" s="1" t="s">
        <v>2</v>
      </c>
      <c r="C33" s="42">
        <v>5</v>
      </c>
      <c r="D33" s="6">
        <v>4</v>
      </c>
      <c r="E33" s="43">
        <v>2</v>
      </c>
      <c r="F33" s="44"/>
      <c r="G33" s="43">
        <v>6.17</v>
      </c>
      <c r="H33" s="44"/>
      <c r="I33" s="43">
        <v>23.04</v>
      </c>
      <c r="J33" s="44"/>
      <c r="K33" s="12">
        <v>0.94384578337874658</v>
      </c>
      <c r="L33" s="11">
        <v>4.1128827656675741E-2</v>
      </c>
      <c r="M33" s="6"/>
      <c r="N33" s="46">
        <f t="shared" si="0"/>
        <v>32.194974611035427</v>
      </c>
      <c r="O33" s="47"/>
      <c r="P33" s="65" t="s">
        <v>81</v>
      </c>
    </row>
    <row r="34" spans="1:16" x14ac:dyDescent="0.25">
      <c r="A34" s="9">
        <v>31</v>
      </c>
      <c r="B34" s="1" t="s">
        <v>2</v>
      </c>
      <c r="C34" s="2" t="s">
        <v>54</v>
      </c>
      <c r="D34" s="6">
        <v>2</v>
      </c>
      <c r="E34" s="20">
        <v>2.25</v>
      </c>
      <c r="F34" s="21"/>
      <c r="G34" s="20">
        <v>6.71</v>
      </c>
      <c r="H34" s="21"/>
      <c r="I34" s="20">
        <v>27.88</v>
      </c>
      <c r="J34" s="21"/>
      <c r="K34" s="12">
        <v>2.7730407374749499</v>
      </c>
      <c r="L34" s="11">
        <v>4.3486949098196392E-2</v>
      </c>
      <c r="M34" s="11">
        <v>0.29130483110220434</v>
      </c>
      <c r="N34" s="18">
        <f t="shared" si="0"/>
        <v>39.947832517675351</v>
      </c>
      <c r="O34" s="19"/>
      <c r="P34" s="8" t="s">
        <v>81</v>
      </c>
    </row>
    <row r="35" spans="1:16" x14ac:dyDescent="0.25">
      <c r="A35" s="41">
        <v>32</v>
      </c>
      <c r="B35" s="1" t="s">
        <v>2</v>
      </c>
      <c r="C35" s="42">
        <v>6</v>
      </c>
      <c r="D35" s="6">
        <v>4</v>
      </c>
      <c r="E35" s="43">
        <v>2</v>
      </c>
      <c r="F35" s="44"/>
      <c r="G35" s="43">
        <v>6.17</v>
      </c>
      <c r="H35" s="44"/>
      <c r="I35" s="43">
        <v>23.04</v>
      </c>
      <c r="J35" s="44"/>
      <c r="K35" s="12">
        <v>0.83045417985012504</v>
      </c>
      <c r="L35" s="11">
        <v>3.8311534554537882E-2</v>
      </c>
      <c r="M35" s="6"/>
      <c r="N35" s="46">
        <f t="shared" si="0"/>
        <v>32.078765714404661</v>
      </c>
      <c r="O35" s="47"/>
      <c r="P35" s="65" t="s">
        <v>81</v>
      </c>
    </row>
    <row r="36" spans="1:16" x14ac:dyDescent="0.25">
      <c r="A36" s="41">
        <v>33</v>
      </c>
      <c r="B36" s="1" t="s">
        <v>2</v>
      </c>
      <c r="C36" s="42">
        <v>7</v>
      </c>
      <c r="D36" s="6">
        <v>4</v>
      </c>
      <c r="E36" s="43">
        <v>2</v>
      </c>
      <c r="F36" s="44"/>
      <c r="G36" s="43">
        <v>6.17</v>
      </c>
      <c r="H36" s="44"/>
      <c r="I36" s="43">
        <v>23.04</v>
      </c>
      <c r="J36" s="44"/>
      <c r="K36" s="12">
        <v>0.45904545520724327</v>
      </c>
      <c r="L36" s="11">
        <v>3.3679041842971318E-2</v>
      </c>
      <c r="M36" s="6"/>
      <c r="N36" s="46">
        <f t="shared" si="0"/>
        <v>31.702724497050216</v>
      </c>
      <c r="O36" s="47"/>
      <c r="P36" s="65"/>
    </row>
    <row r="37" spans="1:16" x14ac:dyDescent="0.25">
      <c r="A37" s="41">
        <v>34</v>
      </c>
      <c r="B37" s="1" t="s">
        <v>2</v>
      </c>
      <c r="C37" s="42">
        <v>8</v>
      </c>
      <c r="D37" s="6">
        <v>4</v>
      </c>
      <c r="E37" s="43">
        <v>2</v>
      </c>
      <c r="F37" s="44"/>
      <c r="G37" s="43">
        <v>6.17</v>
      </c>
      <c r="H37" s="44"/>
      <c r="I37" s="43">
        <v>23.04</v>
      </c>
      <c r="J37" s="44"/>
      <c r="K37" s="12">
        <v>0.82868712277800749</v>
      </c>
      <c r="L37" s="11">
        <v>3.8383292682926819E-2</v>
      </c>
      <c r="M37" s="6"/>
      <c r="N37" s="46">
        <f t="shared" si="0"/>
        <v>32.077070415460938</v>
      </c>
      <c r="O37" s="47"/>
      <c r="P37" s="65"/>
    </row>
    <row r="38" spans="1:16" x14ac:dyDescent="0.25">
      <c r="A38" s="9">
        <v>35</v>
      </c>
      <c r="B38" s="1" t="s">
        <v>2</v>
      </c>
      <c r="C38" s="2">
        <v>9</v>
      </c>
      <c r="D38" s="6">
        <v>2</v>
      </c>
      <c r="E38" s="20">
        <v>2.25</v>
      </c>
      <c r="F38" s="21"/>
      <c r="G38" s="20">
        <v>6.71</v>
      </c>
      <c r="H38" s="21"/>
      <c r="I38" s="20">
        <v>27.88</v>
      </c>
      <c r="J38" s="21"/>
      <c r="K38" s="12">
        <v>1.6868446936260477</v>
      </c>
      <c r="L38" s="11">
        <v>4.0444602091204901E-2</v>
      </c>
      <c r="M38" s="11">
        <v>0.17720115032274183</v>
      </c>
      <c r="N38" s="18">
        <f t="shared" si="0"/>
        <v>38.744490446040004</v>
      </c>
      <c r="O38" s="19"/>
      <c r="P38" s="8"/>
    </row>
    <row r="39" spans="1:16" x14ac:dyDescent="0.25">
      <c r="A39" s="9">
        <v>36</v>
      </c>
      <c r="B39" s="1" t="s">
        <v>2</v>
      </c>
      <c r="C39" s="2" t="s">
        <v>55</v>
      </c>
      <c r="D39" s="6">
        <v>2</v>
      </c>
      <c r="E39" s="20">
        <v>2.25</v>
      </c>
      <c r="F39" s="21"/>
      <c r="G39" s="20">
        <v>6.71</v>
      </c>
      <c r="H39" s="21"/>
      <c r="I39" s="20">
        <v>27.88</v>
      </c>
      <c r="J39" s="21"/>
      <c r="K39" s="12">
        <v>1.8330179940517624</v>
      </c>
      <c r="L39" s="11">
        <v>4.5486927925077511E-2</v>
      </c>
      <c r="M39" s="11">
        <v>0.1925564922103398</v>
      </c>
      <c r="N39" s="18">
        <f t="shared" si="0"/>
        <v>38.911061414187188</v>
      </c>
      <c r="O39" s="19"/>
      <c r="P39" s="8"/>
    </row>
    <row r="40" spans="1:16" x14ac:dyDescent="0.25">
      <c r="A40" s="41">
        <v>37</v>
      </c>
      <c r="B40" s="1" t="s">
        <v>3</v>
      </c>
      <c r="C40" s="42">
        <v>1</v>
      </c>
      <c r="D40" s="6">
        <v>4</v>
      </c>
      <c r="E40" s="43">
        <v>2</v>
      </c>
      <c r="F40" s="44"/>
      <c r="G40" s="43">
        <v>6.17</v>
      </c>
      <c r="H40" s="44"/>
      <c r="I40" s="43">
        <v>23.04</v>
      </c>
      <c r="J40" s="44"/>
      <c r="K40" s="11">
        <v>0.91492814280013057</v>
      </c>
      <c r="L40" s="11">
        <v>2.8467184268766099E-2</v>
      </c>
      <c r="M40" s="6"/>
      <c r="N40" s="46">
        <f t="shared" si="0"/>
        <v>32.153395327068893</v>
      </c>
      <c r="O40" s="47"/>
      <c r="P40" s="65"/>
    </row>
    <row r="41" spans="1:16" x14ac:dyDescent="0.25">
      <c r="A41" s="41">
        <v>38</v>
      </c>
      <c r="B41" s="1" t="s">
        <v>3</v>
      </c>
      <c r="C41" s="42">
        <v>3</v>
      </c>
      <c r="D41" s="6">
        <v>4</v>
      </c>
      <c r="E41" s="43">
        <v>2</v>
      </c>
      <c r="F41" s="44"/>
      <c r="G41" s="43">
        <v>6.17</v>
      </c>
      <c r="H41" s="44"/>
      <c r="I41" s="43">
        <v>23.04</v>
      </c>
      <c r="J41" s="44"/>
      <c r="K41" s="11">
        <v>0.61678881712240075</v>
      </c>
      <c r="L41" s="11">
        <v>2.9670924289740268E-2</v>
      </c>
      <c r="M41" s="6"/>
      <c r="N41" s="46">
        <f t="shared" si="0"/>
        <v>31.856459741412142</v>
      </c>
      <c r="O41" s="47"/>
      <c r="P41" s="65"/>
    </row>
    <row r="42" spans="1:16" x14ac:dyDescent="0.25">
      <c r="A42" s="9">
        <v>39</v>
      </c>
      <c r="B42" s="1" t="s">
        <v>3</v>
      </c>
      <c r="C42" s="2">
        <v>4</v>
      </c>
      <c r="D42" s="6">
        <v>5</v>
      </c>
      <c r="E42" s="20">
        <v>1.72</v>
      </c>
      <c r="F42" s="21"/>
      <c r="G42" s="20">
        <v>6.17</v>
      </c>
      <c r="H42" s="21"/>
      <c r="I42" s="20">
        <v>19.04</v>
      </c>
      <c r="J42" s="21"/>
      <c r="K42" s="11">
        <v>0.52122346221441129</v>
      </c>
      <c r="L42" s="11">
        <v>4.3354371704745168E-2</v>
      </c>
      <c r="M42" s="6"/>
      <c r="N42" s="18">
        <f t="shared" si="0"/>
        <v>27.494577833919156</v>
      </c>
      <c r="O42" s="19"/>
      <c r="P42" s="8"/>
    </row>
    <row r="43" spans="1:16" x14ac:dyDescent="0.25">
      <c r="A43" s="41">
        <v>40</v>
      </c>
      <c r="B43" s="1" t="s">
        <v>3</v>
      </c>
      <c r="C43" s="42">
        <v>6</v>
      </c>
      <c r="D43" s="6">
        <v>4</v>
      </c>
      <c r="E43" s="43">
        <v>2</v>
      </c>
      <c r="F43" s="44"/>
      <c r="G43" s="43">
        <v>6.17</v>
      </c>
      <c r="H43" s="44"/>
      <c r="I43" s="43">
        <v>23.04</v>
      </c>
      <c r="J43" s="44"/>
      <c r="K43" s="11">
        <v>1.1211036775225112</v>
      </c>
      <c r="L43" s="11">
        <v>3.3072992931078009E-2</v>
      </c>
      <c r="M43" s="11">
        <v>0.37181425145165364</v>
      </c>
      <c r="N43" s="46">
        <f t="shared" si="0"/>
        <v>32.735990921905241</v>
      </c>
      <c r="O43" s="47"/>
      <c r="P43" s="65"/>
    </row>
    <row r="44" spans="1:16" x14ac:dyDescent="0.25">
      <c r="A44" s="41">
        <v>41</v>
      </c>
      <c r="B44" s="1" t="s">
        <v>3</v>
      </c>
      <c r="C44" s="42">
        <v>8</v>
      </c>
      <c r="D44" s="6">
        <v>4</v>
      </c>
      <c r="E44" s="43">
        <v>2</v>
      </c>
      <c r="F44" s="44"/>
      <c r="G44" s="43">
        <v>6.17</v>
      </c>
      <c r="H44" s="44"/>
      <c r="I44" s="43">
        <v>23.04</v>
      </c>
      <c r="J44" s="44"/>
      <c r="K44" s="11">
        <v>1.0947651815181521</v>
      </c>
      <c r="L44" s="11">
        <v>2.4565599952852429E-2</v>
      </c>
      <c r="M44" s="11">
        <v>0.36307908415841589</v>
      </c>
      <c r="N44" s="46">
        <f t="shared" si="0"/>
        <v>32.692409865629415</v>
      </c>
      <c r="O44" s="47"/>
      <c r="P44" s="65" t="s">
        <v>81</v>
      </c>
    </row>
    <row r="45" spans="1:16" x14ac:dyDescent="0.25">
      <c r="A45" s="9">
        <v>42</v>
      </c>
      <c r="B45" s="1" t="s">
        <v>4</v>
      </c>
      <c r="C45" s="2">
        <v>102</v>
      </c>
      <c r="D45" s="6">
        <v>2</v>
      </c>
      <c r="E45" s="20">
        <v>2.25</v>
      </c>
      <c r="F45" s="21"/>
      <c r="G45" s="20">
        <v>6.71</v>
      </c>
      <c r="H45" s="21"/>
      <c r="I45" s="20">
        <v>27.88</v>
      </c>
      <c r="J45" s="21"/>
      <c r="K45" s="11">
        <v>1.7364302898735793</v>
      </c>
      <c r="L45" s="11">
        <v>4.2877916613459334E-2</v>
      </c>
      <c r="M45" s="11">
        <v>0.140372563848806</v>
      </c>
      <c r="N45" s="18">
        <f t="shared" si="0"/>
        <v>38.759680770335848</v>
      </c>
      <c r="O45" s="19"/>
      <c r="P45" s="8"/>
    </row>
    <row r="46" spans="1:16" x14ac:dyDescent="0.25">
      <c r="A46" s="9">
        <v>43</v>
      </c>
      <c r="B46" s="1" t="s">
        <v>4</v>
      </c>
      <c r="C46" s="2" t="s">
        <v>56</v>
      </c>
      <c r="D46" s="6">
        <v>2</v>
      </c>
      <c r="E46" s="20">
        <v>2.25</v>
      </c>
      <c r="F46" s="21"/>
      <c r="G46" s="20">
        <v>6.71</v>
      </c>
      <c r="H46" s="21"/>
      <c r="I46" s="20">
        <v>27.88</v>
      </c>
      <c r="J46" s="21"/>
      <c r="K46" s="11">
        <v>1.8919198208255226</v>
      </c>
      <c r="L46" s="11">
        <v>4.3414528087284361E-2</v>
      </c>
      <c r="M46" s="11">
        <v>0.15294229626977274</v>
      </c>
      <c r="N46" s="18">
        <f t="shared" si="0"/>
        <v>38.928276645182578</v>
      </c>
      <c r="O46" s="19"/>
      <c r="P46" s="8"/>
    </row>
    <row r="47" spans="1:16" x14ac:dyDescent="0.25">
      <c r="A47" s="9">
        <v>44</v>
      </c>
      <c r="B47" s="1" t="s">
        <v>4</v>
      </c>
      <c r="C47" s="2">
        <v>110</v>
      </c>
      <c r="D47" s="6">
        <v>2</v>
      </c>
      <c r="E47" s="20">
        <v>2.25</v>
      </c>
      <c r="F47" s="21"/>
      <c r="G47" s="20">
        <v>6.71</v>
      </c>
      <c r="H47" s="21"/>
      <c r="I47" s="20">
        <v>27.88</v>
      </c>
      <c r="J47" s="21"/>
      <c r="K47" s="11">
        <v>1.9036603141361257</v>
      </c>
      <c r="L47" s="11">
        <v>4.7185327225130885E-2</v>
      </c>
      <c r="M47" s="11">
        <v>0.15389139463350784</v>
      </c>
      <c r="N47" s="18">
        <f t="shared" si="0"/>
        <v>38.944737035994763</v>
      </c>
      <c r="O47" s="19"/>
      <c r="P47" s="8"/>
    </row>
    <row r="48" spans="1:16" x14ac:dyDescent="0.25">
      <c r="A48" s="9">
        <v>45</v>
      </c>
      <c r="B48" s="1" t="s">
        <v>4</v>
      </c>
      <c r="C48" s="2">
        <v>111</v>
      </c>
      <c r="D48" s="6">
        <v>2</v>
      </c>
      <c r="E48" s="20">
        <v>2.25</v>
      </c>
      <c r="F48" s="21"/>
      <c r="G48" s="20">
        <v>6.71</v>
      </c>
      <c r="H48" s="21"/>
      <c r="I48" s="20">
        <v>27.88</v>
      </c>
      <c r="J48" s="21"/>
      <c r="K48" s="11">
        <v>2.2723663666270277</v>
      </c>
      <c r="L48" s="11">
        <v>3.1172077217530181E-2</v>
      </c>
      <c r="M48" s="11">
        <v>0.18369749407588082</v>
      </c>
      <c r="N48" s="18">
        <f t="shared" si="0"/>
        <v>39.327235937920442</v>
      </c>
      <c r="O48" s="19"/>
      <c r="P48" s="8"/>
    </row>
    <row r="49" spans="1:16" x14ac:dyDescent="0.25">
      <c r="A49" s="9">
        <v>46</v>
      </c>
      <c r="B49" s="1" t="s">
        <v>4</v>
      </c>
      <c r="C49" s="2">
        <v>112</v>
      </c>
      <c r="D49" s="6">
        <v>2</v>
      </c>
      <c r="E49" s="20">
        <v>2.25</v>
      </c>
      <c r="F49" s="21"/>
      <c r="G49" s="20">
        <v>6.71</v>
      </c>
      <c r="H49" s="21"/>
      <c r="I49" s="20">
        <v>27.88</v>
      </c>
      <c r="J49" s="21"/>
      <c r="K49" s="11">
        <v>1.8181965983427826</v>
      </c>
      <c r="L49" s="11">
        <v>4.5104831007413873E-2</v>
      </c>
      <c r="M49" s="11">
        <v>0.146982530527693</v>
      </c>
      <c r="N49" s="18">
        <f t="shared" si="0"/>
        <v>38.850283959877892</v>
      </c>
      <c r="O49" s="19"/>
      <c r="P49" s="8" t="s">
        <v>81</v>
      </c>
    </row>
    <row r="50" spans="1:16" x14ac:dyDescent="0.25">
      <c r="A50" s="9">
        <v>47</v>
      </c>
      <c r="B50" s="1" t="s">
        <v>4</v>
      </c>
      <c r="C50" s="2">
        <v>114</v>
      </c>
      <c r="D50" s="6">
        <v>2</v>
      </c>
      <c r="E50" s="20">
        <v>2.25</v>
      </c>
      <c r="F50" s="21"/>
      <c r="G50" s="20">
        <v>6.71</v>
      </c>
      <c r="H50" s="21"/>
      <c r="I50" s="20">
        <v>27.88</v>
      </c>
      <c r="J50" s="21"/>
      <c r="K50" s="11">
        <v>1.5534410033133434</v>
      </c>
      <c r="L50" s="11">
        <v>2.8021728415345431E-2</v>
      </c>
      <c r="M50" s="11">
        <v>0.12557975848188616</v>
      </c>
      <c r="N50" s="18">
        <f t="shared" si="0"/>
        <v>38.547042490210579</v>
      </c>
      <c r="O50" s="19"/>
      <c r="P50" s="8"/>
    </row>
    <row r="51" spans="1:16" x14ac:dyDescent="0.25">
      <c r="A51" s="9">
        <v>48</v>
      </c>
      <c r="B51" s="1" t="s">
        <v>4</v>
      </c>
      <c r="C51" s="2">
        <v>116</v>
      </c>
      <c r="D51" s="6">
        <v>2</v>
      </c>
      <c r="E51" s="20">
        <v>2.25</v>
      </c>
      <c r="F51" s="21"/>
      <c r="G51" s="20">
        <v>6.71</v>
      </c>
      <c r="H51" s="21"/>
      <c r="I51" s="20">
        <v>27.88</v>
      </c>
      <c r="J51" s="21"/>
      <c r="K51" s="11">
        <v>1.7923448447857191</v>
      </c>
      <c r="L51" s="11">
        <v>4.2176113408151208E-2</v>
      </c>
      <c r="M51" s="11">
        <v>0.14489268163024219</v>
      </c>
      <c r="N51" s="18">
        <f t="shared" si="0"/>
        <v>38.819413639824113</v>
      </c>
      <c r="O51" s="19"/>
      <c r="P51" s="8"/>
    </row>
    <row r="52" spans="1:16" x14ac:dyDescent="0.25">
      <c r="A52" s="9">
        <v>49</v>
      </c>
      <c r="B52" s="1" t="s">
        <v>4</v>
      </c>
      <c r="C52" s="2">
        <v>118</v>
      </c>
      <c r="D52" s="6">
        <v>2</v>
      </c>
      <c r="E52" s="20">
        <v>2.25</v>
      </c>
      <c r="F52" s="21"/>
      <c r="G52" s="20">
        <v>6.71</v>
      </c>
      <c r="H52" s="21"/>
      <c r="I52" s="20">
        <v>27.88</v>
      </c>
      <c r="J52" s="21"/>
      <c r="K52" s="11">
        <v>1.8378182590684584</v>
      </c>
      <c r="L52" s="11">
        <v>4.6735228902225284E-2</v>
      </c>
      <c r="M52" s="11">
        <v>0.14856874037389137</v>
      </c>
      <c r="N52" s="18">
        <f t="shared" si="0"/>
        <v>38.873122228344577</v>
      </c>
      <c r="O52" s="19"/>
      <c r="P52" s="8"/>
    </row>
    <row r="53" spans="1:16" x14ac:dyDescent="0.25">
      <c r="A53" s="9">
        <v>50</v>
      </c>
      <c r="B53" s="1" t="s">
        <v>4</v>
      </c>
      <c r="C53" s="2">
        <v>120</v>
      </c>
      <c r="D53" s="6">
        <v>2</v>
      </c>
      <c r="E53" s="20">
        <v>2.25</v>
      </c>
      <c r="F53" s="21"/>
      <c r="G53" s="20">
        <v>6.71</v>
      </c>
      <c r="H53" s="21"/>
      <c r="I53" s="20">
        <v>27.88</v>
      </c>
      <c r="J53" s="21"/>
      <c r="K53" s="11">
        <v>1.893167266732608</v>
      </c>
      <c r="L53" s="11">
        <v>4.6783323442136496E-2</v>
      </c>
      <c r="M53" s="11">
        <v>0.15304313946587536</v>
      </c>
      <c r="N53" s="18">
        <f t="shared" si="0"/>
        <v>38.932993729640621</v>
      </c>
      <c r="O53" s="19"/>
      <c r="P53" s="8"/>
    </row>
    <row r="54" spans="1:16" x14ac:dyDescent="0.25">
      <c r="A54" s="9">
        <v>51</v>
      </c>
      <c r="B54" s="1" t="s">
        <v>4</v>
      </c>
      <c r="C54" s="2">
        <v>122</v>
      </c>
      <c r="D54" s="6">
        <v>2</v>
      </c>
      <c r="E54" s="20">
        <v>2.25</v>
      </c>
      <c r="F54" s="21"/>
      <c r="G54" s="20">
        <v>6.71</v>
      </c>
      <c r="H54" s="21"/>
      <c r="I54" s="20">
        <v>27.88</v>
      </c>
      <c r="J54" s="21"/>
      <c r="K54" s="11">
        <v>1.8466309981353932</v>
      </c>
      <c r="L54" s="11">
        <v>4.1456822938467974E-2</v>
      </c>
      <c r="M54" s="11">
        <v>0.14928115986148635</v>
      </c>
      <c r="N54" s="18">
        <f t="shared" si="0"/>
        <v>38.877368980935358</v>
      </c>
      <c r="O54" s="19"/>
      <c r="P54" s="8"/>
    </row>
    <row r="55" spans="1:16" x14ac:dyDescent="0.25">
      <c r="A55" s="9">
        <v>52</v>
      </c>
      <c r="B55" s="1" t="s">
        <v>4</v>
      </c>
      <c r="C55" s="2">
        <v>124</v>
      </c>
      <c r="D55" s="6">
        <v>2</v>
      </c>
      <c r="E55" s="20">
        <v>2.25</v>
      </c>
      <c r="F55" s="21"/>
      <c r="G55" s="20">
        <v>6.71</v>
      </c>
      <c r="H55" s="21"/>
      <c r="I55" s="20">
        <v>25.66</v>
      </c>
      <c r="J55" s="21"/>
      <c r="K55" s="11">
        <v>1.1235684472919802</v>
      </c>
      <c r="L55" s="11">
        <v>6.0611223501782004E-2</v>
      </c>
      <c r="M55" s="11">
        <v>0.16377752085865557</v>
      </c>
      <c r="N55" s="18">
        <f t="shared" si="0"/>
        <v>35.967957191652424</v>
      </c>
      <c r="O55" s="19"/>
      <c r="P55" s="8" t="s">
        <v>87</v>
      </c>
    </row>
    <row r="56" spans="1:16" x14ac:dyDescent="0.25">
      <c r="A56" s="9">
        <v>53</v>
      </c>
      <c r="B56" s="1" t="s">
        <v>4</v>
      </c>
      <c r="C56" s="2">
        <v>20</v>
      </c>
      <c r="D56" s="6">
        <v>2</v>
      </c>
      <c r="E56" s="20">
        <v>2.25</v>
      </c>
      <c r="F56" s="21"/>
      <c r="G56" s="20">
        <v>6.71</v>
      </c>
      <c r="H56" s="21"/>
      <c r="I56" s="20">
        <v>27.88</v>
      </c>
      <c r="J56" s="21"/>
      <c r="K56" s="11">
        <v>3.3531186994704623</v>
      </c>
      <c r="L56" s="11">
        <v>5.9815462311229271E-2</v>
      </c>
      <c r="M56" s="11">
        <v>0.27106522587112392</v>
      </c>
      <c r="N56" s="18">
        <f t="shared" si="0"/>
        <v>40.523999387652822</v>
      </c>
      <c r="O56" s="19"/>
      <c r="P56" s="8"/>
    </row>
    <row r="57" spans="1:16" x14ac:dyDescent="0.25">
      <c r="A57" s="9">
        <v>54</v>
      </c>
      <c r="B57" s="1" t="s">
        <v>4</v>
      </c>
      <c r="C57" s="2">
        <v>22</v>
      </c>
      <c r="D57" s="6">
        <v>2</v>
      </c>
      <c r="E57" s="20">
        <v>2.25</v>
      </c>
      <c r="F57" s="21"/>
      <c r="G57" s="20">
        <v>6.71</v>
      </c>
      <c r="H57" s="21"/>
      <c r="I57" s="20">
        <v>27.88</v>
      </c>
      <c r="J57" s="21"/>
      <c r="K57" s="11">
        <v>3.2443025338159646</v>
      </c>
      <c r="L57" s="11">
        <v>5.5234708198386988E-2</v>
      </c>
      <c r="M57" s="11">
        <v>0.26226855591541248</v>
      </c>
      <c r="N57" s="18">
        <f t="shared" si="0"/>
        <v>40.401805797929761</v>
      </c>
      <c r="O57" s="19"/>
      <c r="P57" s="8"/>
    </row>
    <row r="58" spans="1:16" x14ac:dyDescent="0.25">
      <c r="A58" s="41">
        <v>55</v>
      </c>
      <c r="B58" s="1" t="s">
        <v>4</v>
      </c>
      <c r="C58" s="42">
        <v>64</v>
      </c>
      <c r="D58" s="6">
        <v>4</v>
      </c>
      <c r="E58" s="43">
        <v>2</v>
      </c>
      <c r="F58" s="44"/>
      <c r="G58" s="43">
        <v>6.17</v>
      </c>
      <c r="H58" s="44"/>
      <c r="I58" s="43">
        <v>23.04</v>
      </c>
      <c r="J58" s="44"/>
      <c r="K58" s="11">
        <v>0.47350111079212959</v>
      </c>
      <c r="L58" s="11">
        <v>3.7950975591111623E-2</v>
      </c>
      <c r="M58" s="6"/>
      <c r="N58" s="46">
        <f t="shared" si="0"/>
        <v>31.721452086383241</v>
      </c>
      <c r="O58" s="47"/>
      <c r="P58" s="65"/>
    </row>
    <row r="59" spans="1:16" x14ac:dyDescent="0.25">
      <c r="A59" s="9">
        <v>56</v>
      </c>
      <c r="B59" s="1" t="s">
        <v>4</v>
      </c>
      <c r="C59" s="2">
        <v>65</v>
      </c>
      <c r="D59" s="6">
        <v>2</v>
      </c>
      <c r="E59" s="20">
        <v>2.25</v>
      </c>
      <c r="F59" s="21"/>
      <c r="G59" s="20">
        <v>6.71</v>
      </c>
      <c r="H59" s="21"/>
      <c r="I59" s="20">
        <v>27.88</v>
      </c>
      <c r="J59" s="21"/>
      <c r="K59" s="11">
        <v>1.9123232715949388</v>
      </c>
      <c r="L59" s="11">
        <v>4.9085425778929742E-2</v>
      </c>
      <c r="M59" s="11">
        <v>0.15459170581564879</v>
      </c>
      <c r="N59" s="18">
        <f t="shared" si="0"/>
        <v>38.956000403189513</v>
      </c>
      <c r="O59" s="19"/>
      <c r="P59" s="8"/>
    </row>
    <row r="60" spans="1:16" x14ac:dyDescent="0.25">
      <c r="A60" s="9">
        <v>57</v>
      </c>
      <c r="B60" s="1" t="s">
        <v>4</v>
      </c>
      <c r="C60" s="2">
        <v>67</v>
      </c>
      <c r="D60" s="6">
        <v>2</v>
      </c>
      <c r="E60" s="20">
        <v>2.25</v>
      </c>
      <c r="F60" s="21"/>
      <c r="G60" s="20">
        <v>6.71</v>
      </c>
      <c r="H60" s="21"/>
      <c r="I60" s="20">
        <v>27.88</v>
      </c>
      <c r="J60" s="21"/>
      <c r="K60" s="11">
        <v>2.2822527519832727</v>
      </c>
      <c r="L60" s="11">
        <v>5.6548167394379185E-2</v>
      </c>
      <c r="M60" s="11">
        <v>0.18449670684459751</v>
      </c>
      <c r="N60" s="18">
        <f t="shared" si="0"/>
        <v>39.363297626222256</v>
      </c>
      <c r="O60" s="19"/>
      <c r="P60" s="8"/>
    </row>
    <row r="61" spans="1:16" x14ac:dyDescent="0.25">
      <c r="A61" s="41">
        <v>58</v>
      </c>
      <c r="B61" s="1" t="s">
        <v>4</v>
      </c>
      <c r="C61" s="42">
        <v>68</v>
      </c>
      <c r="D61" s="6">
        <v>4</v>
      </c>
      <c r="E61" s="43">
        <v>2</v>
      </c>
      <c r="F61" s="44"/>
      <c r="G61" s="43">
        <v>6.17</v>
      </c>
      <c r="H61" s="44"/>
      <c r="I61" s="43">
        <v>23.04</v>
      </c>
      <c r="J61" s="44"/>
      <c r="K61" s="11">
        <v>0.49218907547905361</v>
      </c>
      <c r="L61" s="11">
        <v>2.9544709569076677E-2</v>
      </c>
      <c r="M61" s="6"/>
      <c r="N61" s="46">
        <f t="shared" si="0"/>
        <v>31.731733785048132</v>
      </c>
      <c r="O61" s="47"/>
      <c r="P61" s="65"/>
    </row>
    <row r="62" spans="1:16" x14ac:dyDescent="0.25">
      <c r="A62" s="41">
        <v>59</v>
      </c>
      <c r="B62" s="1" t="s">
        <v>4</v>
      </c>
      <c r="C62" s="42">
        <v>70</v>
      </c>
      <c r="D62" s="6">
        <v>4</v>
      </c>
      <c r="E62" s="43">
        <v>2</v>
      </c>
      <c r="F62" s="44"/>
      <c r="G62" s="43">
        <v>6.17</v>
      </c>
      <c r="H62" s="44"/>
      <c r="I62" s="43">
        <v>23.04</v>
      </c>
      <c r="J62" s="44"/>
      <c r="K62" s="11">
        <v>0.45881811165230429</v>
      </c>
      <c r="L62" s="11">
        <v>3.1510121854915404E-2</v>
      </c>
      <c r="M62" s="6"/>
      <c r="N62" s="46">
        <f t="shared" si="0"/>
        <v>31.700328233507221</v>
      </c>
      <c r="O62" s="47"/>
      <c r="P62" s="65"/>
    </row>
    <row r="63" spans="1:16" x14ac:dyDescent="0.25">
      <c r="A63" s="41">
        <v>60</v>
      </c>
      <c r="B63" s="1" t="s">
        <v>4</v>
      </c>
      <c r="C63" s="42">
        <v>71</v>
      </c>
      <c r="D63" s="6">
        <v>4</v>
      </c>
      <c r="E63" s="43">
        <v>2</v>
      </c>
      <c r="F63" s="44"/>
      <c r="G63" s="43">
        <v>6.17</v>
      </c>
      <c r="H63" s="44"/>
      <c r="I63" s="43">
        <v>23.04</v>
      </c>
      <c r="J63" s="44"/>
      <c r="K63" s="11">
        <v>0.45767271380970015</v>
      </c>
      <c r="L63" s="11">
        <v>3.1399231054025568E-2</v>
      </c>
      <c r="M63" s="6"/>
      <c r="N63" s="46">
        <f t="shared" si="0"/>
        <v>31.699071944863725</v>
      </c>
      <c r="O63" s="47"/>
      <c r="P63" s="65" t="s">
        <v>81</v>
      </c>
    </row>
    <row r="64" spans="1:16" x14ac:dyDescent="0.25">
      <c r="A64" s="41">
        <v>61</v>
      </c>
      <c r="B64" s="1" t="s">
        <v>4</v>
      </c>
      <c r="C64" s="42">
        <v>72</v>
      </c>
      <c r="D64" s="6">
        <v>4</v>
      </c>
      <c r="E64" s="43">
        <v>2</v>
      </c>
      <c r="F64" s="44"/>
      <c r="G64" s="43">
        <v>6.17</v>
      </c>
      <c r="H64" s="44"/>
      <c r="I64" s="43">
        <v>23.04</v>
      </c>
      <c r="J64" s="44"/>
      <c r="K64" s="11">
        <v>0.51021849489795912</v>
      </c>
      <c r="L64" s="11">
        <v>3.3275046768707482E-2</v>
      </c>
      <c r="M64" s="6"/>
      <c r="N64" s="46">
        <f t="shared" si="0"/>
        <v>31.753493541666668</v>
      </c>
      <c r="O64" s="47"/>
      <c r="P64" s="65" t="s">
        <v>81</v>
      </c>
    </row>
    <row r="65" spans="1:16" x14ac:dyDescent="0.25">
      <c r="A65" s="41">
        <v>62</v>
      </c>
      <c r="B65" s="1" t="s">
        <v>4</v>
      </c>
      <c r="C65" s="42">
        <v>73</v>
      </c>
      <c r="D65" s="6">
        <v>4</v>
      </c>
      <c r="E65" s="43">
        <v>2</v>
      </c>
      <c r="F65" s="44"/>
      <c r="G65" s="43">
        <v>6.17</v>
      </c>
      <c r="H65" s="44"/>
      <c r="I65" s="43">
        <v>23.04</v>
      </c>
      <c r="J65" s="44"/>
      <c r="K65" s="11">
        <v>0.47637102445732243</v>
      </c>
      <c r="L65" s="11">
        <v>3.618956422093441E-2</v>
      </c>
      <c r="M65" s="6"/>
      <c r="N65" s="46">
        <f t="shared" si="0"/>
        <v>31.722560588678256</v>
      </c>
      <c r="O65" s="47"/>
      <c r="P65" s="65" t="s">
        <v>81</v>
      </c>
    </row>
    <row r="66" spans="1:16" x14ac:dyDescent="0.25">
      <c r="A66" s="41">
        <v>63</v>
      </c>
      <c r="B66" s="1" t="s">
        <v>4</v>
      </c>
      <c r="C66" s="42">
        <v>76</v>
      </c>
      <c r="D66" s="6">
        <v>4</v>
      </c>
      <c r="E66" s="43">
        <v>2</v>
      </c>
      <c r="F66" s="44"/>
      <c r="G66" s="43">
        <v>6.17</v>
      </c>
      <c r="H66" s="44"/>
      <c r="I66" s="43">
        <v>23.04</v>
      </c>
      <c r="J66" s="44"/>
      <c r="K66" s="11">
        <v>0.45415809325094297</v>
      </c>
      <c r="L66" s="11">
        <v>3.5315752614824912E-2</v>
      </c>
      <c r="M66" s="6"/>
      <c r="N66" s="46">
        <f t="shared" si="0"/>
        <v>31.699473845865768</v>
      </c>
      <c r="O66" s="47"/>
      <c r="P66" s="65" t="s">
        <v>81</v>
      </c>
    </row>
    <row r="67" spans="1:16" x14ac:dyDescent="0.25">
      <c r="A67" s="41">
        <v>64</v>
      </c>
      <c r="B67" s="1" t="s">
        <v>4</v>
      </c>
      <c r="C67" s="42">
        <v>78</v>
      </c>
      <c r="D67" s="6">
        <v>4</v>
      </c>
      <c r="E67" s="43">
        <v>2</v>
      </c>
      <c r="F67" s="44"/>
      <c r="G67" s="43">
        <v>6.17</v>
      </c>
      <c r="H67" s="44"/>
      <c r="I67" s="49">
        <v>23.04</v>
      </c>
      <c r="J67" s="50"/>
      <c r="K67" s="11">
        <v>0.58814452250590754</v>
      </c>
      <c r="L67" s="11">
        <v>6.9051153766353512E-2</v>
      </c>
      <c r="M67" s="6"/>
      <c r="N67" s="46">
        <f t="shared" si="0"/>
        <v>31.86719567627226</v>
      </c>
      <c r="O67" s="47"/>
      <c r="P67" s="65" t="s">
        <v>81</v>
      </c>
    </row>
    <row r="68" spans="1:16" x14ac:dyDescent="0.25">
      <c r="A68" s="41">
        <v>65</v>
      </c>
      <c r="B68" s="1" t="s">
        <v>4</v>
      </c>
      <c r="C68" s="42">
        <v>79</v>
      </c>
      <c r="D68" s="6">
        <v>4</v>
      </c>
      <c r="E68" s="43">
        <v>2</v>
      </c>
      <c r="F68" s="44"/>
      <c r="G68" s="43">
        <v>6.17</v>
      </c>
      <c r="H68" s="44"/>
      <c r="I68" s="49">
        <v>23.04</v>
      </c>
      <c r="J68" s="50"/>
      <c r="K68" s="11">
        <v>0.44807750834831744</v>
      </c>
      <c r="L68" s="11">
        <v>2.9702183234865998E-2</v>
      </c>
      <c r="M68" s="6"/>
      <c r="N68" s="46">
        <f t="shared" si="0"/>
        <v>31.687779691583184</v>
      </c>
      <c r="O68" s="47"/>
      <c r="P68" s="65"/>
    </row>
    <row r="69" spans="1:16" x14ac:dyDescent="0.25">
      <c r="A69" s="41">
        <v>66</v>
      </c>
      <c r="B69" s="1" t="s">
        <v>4</v>
      </c>
      <c r="C69" s="42">
        <v>80</v>
      </c>
      <c r="D69" s="6">
        <v>4</v>
      </c>
      <c r="E69" s="43">
        <v>2</v>
      </c>
      <c r="F69" s="44"/>
      <c r="G69" s="43">
        <v>6.17</v>
      </c>
      <c r="H69" s="44"/>
      <c r="I69" s="49">
        <v>23.04</v>
      </c>
      <c r="J69" s="50"/>
      <c r="K69" s="11">
        <v>0.44127545181141214</v>
      </c>
      <c r="L69" s="11">
        <v>3.2882992245282391E-2</v>
      </c>
      <c r="M69" s="6"/>
      <c r="N69" s="46">
        <f t="shared" ref="N69:N132" si="1">E69+G69+I69+K69+L69+M69</f>
        <v>31.684158444056695</v>
      </c>
      <c r="O69" s="47"/>
      <c r="P69" s="65" t="s">
        <v>81</v>
      </c>
    </row>
    <row r="70" spans="1:16" x14ac:dyDescent="0.25">
      <c r="A70" s="9">
        <v>67</v>
      </c>
      <c r="B70" s="1" t="s">
        <v>4</v>
      </c>
      <c r="C70" s="2">
        <v>83</v>
      </c>
      <c r="D70" s="6">
        <v>2</v>
      </c>
      <c r="E70" s="20">
        <v>2.25</v>
      </c>
      <c r="F70" s="21"/>
      <c r="G70" s="20">
        <v>6.71</v>
      </c>
      <c r="H70" s="21"/>
      <c r="I70" s="20">
        <v>27.88</v>
      </c>
      <c r="J70" s="21"/>
      <c r="K70" s="11">
        <v>1.4349504018338362</v>
      </c>
      <c r="L70" s="11">
        <v>2.4107492256682451E-2</v>
      </c>
      <c r="M70" s="11">
        <v>0.11600100970131946</v>
      </c>
      <c r="N70" s="18">
        <f t="shared" si="1"/>
        <v>38.415058903791845</v>
      </c>
      <c r="O70" s="19"/>
      <c r="P70" s="8" t="s">
        <v>81</v>
      </c>
    </row>
    <row r="71" spans="1:16" x14ac:dyDescent="0.25">
      <c r="A71" s="41">
        <v>68</v>
      </c>
      <c r="B71" s="1" t="s">
        <v>4</v>
      </c>
      <c r="C71" s="42">
        <v>84</v>
      </c>
      <c r="D71" s="6">
        <v>4</v>
      </c>
      <c r="E71" s="43">
        <v>2</v>
      </c>
      <c r="F71" s="44"/>
      <c r="G71" s="43">
        <v>6.17</v>
      </c>
      <c r="H71" s="44"/>
      <c r="I71" s="43">
        <v>23.04</v>
      </c>
      <c r="J71" s="44"/>
      <c r="K71" s="11">
        <v>0.46229670449939203</v>
      </c>
      <c r="L71" s="11">
        <v>3.1792656841739528E-2</v>
      </c>
      <c r="M71" s="6"/>
      <c r="N71" s="46">
        <f t="shared" si="1"/>
        <v>31.704089361341133</v>
      </c>
      <c r="O71" s="47"/>
      <c r="P71" s="65"/>
    </row>
    <row r="72" spans="1:16" x14ac:dyDescent="0.25">
      <c r="A72" s="41">
        <v>69</v>
      </c>
      <c r="B72" s="1" t="s">
        <v>4</v>
      </c>
      <c r="C72" s="42">
        <v>86</v>
      </c>
      <c r="D72" s="6">
        <v>4</v>
      </c>
      <c r="E72" s="43">
        <v>2</v>
      </c>
      <c r="F72" s="44"/>
      <c r="G72" s="43">
        <v>6.17</v>
      </c>
      <c r="H72" s="44"/>
      <c r="I72" s="43">
        <v>23.04</v>
      </c>
      <c r="J72" s="44"/>
      <c r="K72" s="11">
        <v>0.44107988455772118</v>
      </c>
      <c r="L72" s="11">
        <v>3.3048046526736631E-2</v>
      </c>
      <c r="M72" s="6"/>
      <c r="N72" s="46">
        <f t="shared" si="1"/>
        <v>31.684127931084458</v>
      </c>
      <c r="O72" s="47"/>
      <c r="P72" s="65"/>
    </row>
    <row r="73" spans="1:16" x14ac:dyDescent="0.25">
      <c r="A73" s="9">
        <v>70</v>
      </c>
      <c r="B73" s="1" t="s">
        <v>4</v>
      </c>
      <c r="C73" s="2">
        <v>87</v>
      </c>
      <c r="D73" s="6">
        <v>2</v>
      </c>
      <c r="E73" s="20">
        <v>2.25</v>
      </c>
      <c r="F73" s="21"/>
      <c r="G73" s="20">
        <v>6.71</v>
      </c>
      <c r="H73" s="21"/>
      <c r="I73" s="20">
        <v>27.88</v>
      </c>
      <c r="J73" s="21"/>
      <c r="K73" s="11">
        <v>1.378160921937738</v>
      </c>
      <c r="L73" s="11">
        <v>2.216745711007978E-2</v>
      </c>
      <c r="M73" s="11">
        <v>0.11141016321635293</v>
      </c>
      <c r="N73" s="18">
        <f t="shared" si="1"/>
        <v>38.351738542264172</v>
      </c>
      <c r="O73" s="19"/>
      <c r="P73" s="8"/>
    </row>
    <row r="74" spans="1:16" x14ac:dyDescent="0.25">
      <c r="A74" s="9">
        <v>71</v>
      </c>
      <c r="B74" s="1" t="s">
        <v>4</v>
      </c>
      <c r="C74" s="2" t="s">
        <v>57</v>
      </c>
      <c r="D74" s="6">
        <v>2</v>
      </c>
      <c r="E74" s="20">
        <v>2.25</v>
      </c>
      <c r="F74" s="21"/>
      <c r="G74" s="20">
        <v>6.71</v>
      </c>
      <c r="H74" s="21"/>
      <c r="I74" s="20">
        <v>27.88</v>
      </c>
      <c r="J74" s="21"/>
      <c r="K74" s="11">
        <v>1.4467254124899629</v>
      </c>
      <c r="L74" s="11">
        <v>2.5738744269173983E-2</v>
      </c>
      <c r="M74" s="11">
        <v>0.11695289843810709</v>
      </c>
      <c r="N74" s="18">
        <f t="shared" si="1"/>
        <v>38.429417055197248</v>
      </c>
      <c r="O74" s="19"/>
      <c r="P74" s="8"/>
    </row>
    <row r="75" spans="1:16" x14ac:dyDescent="0.25">
      <c r="A75" s="41">
        <v>72</v>
      </c>
      <c r="B75" s="1" t="s">
        <v>4</v>
      </c>
      <c r="C75" s="42">
        <v>88</v>
      </c>
      <c r="D75" s="6">
        <v>4</v>
      </c>
      <c r="E75" s="43">
        <v>2</v>
      </c>
      <c r="F75" s="44"/>
      <c r="G75" s="43">
        <v>6.17</v>
      </c>
      <c r="H75" s="44"/>
      <c r="I75" s="43">
        <v>23.04</v>
      </c>
      <c r="J75" s="44"/>
      <c r="K75" s="11">
        <v>0.47825110850183095</v>
      </c>
      <c r="L75" s="11">
        <v>3.6183609894921191E-2</v>
      </c>
      <c r="M75" s="6"/>
      <c r="N75" s="46">
        <f t="shared" si="1"/>
        <v>31.724434718396751</v>
      </c>
      <c r="O75" s="47"/>
      <c r="P75" s="65"/>
    </row>
    <row r="76" spans="1:16" x14ac:dyDescent="0.25">
      <c r="A76" s="9">
        <v>73</v>
      </c>
      <c r="B76" s="1" t="s">
        <v>4</v>
      </c>
      <c r="C76" s="2">
        <v>89</v>
      </c>
      <c r="D76" s="6">
        <v>2</v>
      </c>
      <c r="E76" s="20">
        <v>2.25</v>
      </c>
      <c r="F76" s="21"/>
      <c r="G76" s="20">
        <v>6.71</v>
      </c>
      <c r="H76" s="21"/>
      <c r="I76" s="20">
        <v>27.88</v>
      </c>
      <c r="J76" s="21"/>
      <c r="K76" s="11">
        <v>1.8610872557358116</v>
      </c>
      <c r="L76" s="11">
        <v>4.7234090644195932E-2</v>
      </c>
      <c r="M76" s="11">
        <v>0.15044979988974644</v>
      </c>
      <c r="N76" s="18">
        <f t="shared" si="1"/>
        <v>38.898771146269759</v>
      </c>
      <c r="O76" s="19"/>
      <c r="P76" s="8" t="s">
        <v>81</v>
      </c>
    </row>
    <row r="77" spans="1:16" x14ac:dyDescent="0.25">
      <c r="A77" s="9">
        <v>74</v>
      </c>
      <c r="B77" s="1" t="s">
        <v>4</v>
      </c>
      <c r="C77" s="2" t="s">
        <v>58</v>
      </c>
      <c r="D77" s="6">
        <v>2</v>
      </c>
      <c r="E77" s="20">
        <v>2.25</v>
      </c>
      <c r="F77" s="21"/>
      <c r="G77" s="20">
        <v>6.71</v>
      </c>
      <c r="H77" s="21"/>
      <c r="I77" s="20">
        <v>27.88</v>
      </c>
      <c r="J77" s="21"/>
      <c r="K77" s="11">
        <v>2.3719097607292063</v>
      </c>
      <c r="L77" s="11">
        <v>6.3246114935434861E-2</v>
      </c>
      <c r="M77" s="11">
        <v>0.19174455563995446</v>
      </c>
      <c r="N77" s="18">
        <f t="shared" si="1"/>
        <v>39.466900431304609</v>
      </c>
      <c r="O77" s="19"/>
      <c r="P77" s="8"/>
    </row>
    <row r="78" spans="1:16" x14ac:dyDescent="0.25">
      <c r="A78" s="9">
        <v>75</v>
      </c>
      <c r="B78" s="1" t="s">
        <v>4</v>
      </c>
      <c r="C78" s="2">
        <v>90</v>
      </c>
      <c r="D78" s="6">
        <v>2</v>
      </c>
      <c r="E78" s="20">
        <v>2.25</v>
      </c>
      <c r="F78" s="21"/>
      <c r="G78" s="20">
        <v>6.71</v>
      </c>
      <c r="H78" s="21"/>
      <c r="I78" s="20">
        <v>27.88</v>
      </c>
      <c r="J78" s="21"/>
      <c r="K78" s="11">
        <v>1.5030779496243927</v>
      </c>
      <c r="L78" s="11">
        <v>2.7522136130136991E-2</v>
      </c>
      <c r="M78" s="11">
        <v>0.12150842258616883</v>
      </c>
      <c r="N78" s="18">
        <f t="shared" si="1"/>
        <v>38.492108508340699</v>
      </c>
      <c r="O78" s="19"/>
      <c r="P78" s="8"/>
    </row>
    <row r="79" spans="1:16" x14ac:dyDescent="0.25">
      <c r="A79" s="9">
        <v>76</v>
      </c>
      <c r="B79" s="1" t="s">
        <v>4</v>
      </c>
      <c r="C79" s="2">
        <v>91</v>
      </c>
      <c r="D79" s="6">
        <v>2</v>
      </c>
      <c r="E79" s="20">
        <v>2.25</v>
      </c>
      <c r="F79" s="21"/>
      <c r="G79" s="20">
        <v>6.71</v>
      </c>
      <c r="H79" s="21"/>
      <c r="I79" s="20">
        <v>27.88</v>
      </c>
      <c r="J79" s="21"/>
      <c r="K79" s="11">
        <v>1.4708393344709898</v>
      </c>
      <c r="L79" s="11">
        <v>2.6746637825298632E-2</v>
      </c>
      <c r="M79" s="11">
        <v>0.1189022614921075</v>
      </c>
      <c r="N79" s="18">
        <f t="shared" si="1"/>
        <v>38.456488233788399</v>
      </c>
      <c r="O79" s="19"/>
      <c r="P79" s="8"/>
    </row>
    <row r="80" spans="1:16" x14ac:dyDescent="0.25">
      <c r="A80" s="9">
        <v>77</v>
      </c>
      <c r="B80" s="1" t="s">
        <v>4</v>
      </c>
      <c r="C80" s="2">
        <v>92</v>
      </c>
      <c r="D80" s="6">
        <v>2</v>
      </c>
      <c r="E80" s="20">
        <v>2.25</v>
      </c>
      <c r="F80" s="21"/>
      <c r="G80" s="20">
        <v>6.71</v>
      </c>
      <c r="H80" s="21"/>
      <c r="I80" s="20">
        <v>27.88</v>
      </c>
      <c r="J80" s="21"/>
      <c r="K80" s="11">
        <v>1.906468769442804</v>
      </c>
      <c r="L80" s="11">
        <v>4.7346936601693243E-2</v>
      </c>
      <c r="M80" s="11">
        <v>0.15411842941523923</v>
      </c>
      <c r="N80" s="18">
        <f t="shared" si="1"/>
        <v>38.947934135459739</v>
      </c>
      <c r="O80" s="19"/>
      <c r="P80" s="8"/>
    </row>
    <row r="81" spans="1:16" x14ac:dyDescent="0.25">
      <c r="A81" s="9">
        <v>78</v>
      </c>
      <c r="B81" s="1" t="s">
        <v>4</v>
      </c>
      <c r="C81" s="2">
        <v>94</v>
      </c>
      <c r="D81" s="6">
        <v>2</v>
      </c>
      <c r="E81" s="20">
        <v>2.25</v>
      </c>
      <c r="F81" s="21"/>
      <c r="G81" s="20">
        <v>6.71</v>
      </c>
      <c r="H81" s="21"/>
      <c r="I81" s="20">
        <v>27.88</v>
      </c>
      <c r="J81" s="21"/>
      <c r="K81" s="11">
        <v>1.3082212147389116</v>
      </c>
      <c r="L81" s="11">
        <v>3.7435360281195075E-2</v>
      </c>
      <c r="M81" s="11">
        <v>0.10575625584581931</v>
      </c>
      <c r="N81" s="18">
        <f t="shared" si="1"/>
        <v>38.29141283086593</v>
      </c>
      <c r="O81" s="19"/>
      <c r="P81" s="8"/>
    </row>
    <row r="82" spans="1:16" x14ac:dyDescent="0.25">
      <c r="A82" s="9">
        <v>79</v>
      </c>
      <c r="B82" s="1" t="s">
        <v>4</v>
      </c>
      <c r="C82" s="2">
        <v>95</v>
      </c>
      <c r="D82" s="6">
        <v>2</v>
      </c>
      <c r="E82" s="20">
        <v>2.25</v>
      </c>
      <c r="F82" s="21"/>
      <c r="G82" s="20">
        <v>6.71</v>
      </c>
      <c r="H82" s="21"/>
      <c r="I82" s="20">
        <v>27.88</v>
      </c>
      <c r="J82" s="21"/>
      <c r="K82" s="11">
        <v>1.78141901575197</v>
      </c>
      <c r="L82" s="11">
        <v>4.5413819713863282E-2</v>
      </c>
      <c r="M82" s="11">
        <v>0.1440094405104661</v>
      </c>
      <c r="N82" s="18">
        <f t="shared" si="1"/>
        <v>38.810842275976306</v>
      </c>
      <c r="O82" s="19"/>
      <c r="P82" s="8"/>
    </row>
    <row r="83" spans="1:16" x14ac:dyDescent="0.25">
      <c r="A83" s="9">
        <v>80</v>
      </c>
      <c r="B83" s="1" t="s">
        <v>4</v>
      </c>
      <c r="C83" s="2">
        <v>96</v>
      </c>
      <c r="D83" s="6">
        <v>2</v>
      </c>
      <c r="E83" s="20">
        <v>2.25</v>
      </c>
      <c r="F83" s="21"/>
      <c r="G83" s="20">
        <v>6.71</v>
      </c>
      <c r="H83" s="21"/>
      <c r="I83" s="20">
        <v>27.88</v>
      </c>
      <c r="J83" s="21"/>
      <c r="K83" s="11">
        <v>1.5362593864810776</v>
      </c>
      <c r="L83" s="11">
        <v>3.1703203874070308E-2</v>
      </c>
      <c r="M83" s="11">
        <v>0.12419080113653336</v>
      </c>
      <c r="N83" s="18">
        <f t="shared" si="1"/>
        <v>38.53215339149169</v>
      </c>
      <c r="O83" s="19"/>
      <c r="P83" s="8" t="s">
        <v>81</v>
      </c>
    </row>
    <row r="84" spans="1:16" x14ac:dyDescent="0.25">
      <c r="A84" s="9">
        <v>81</v>
      </c>
      <c r="B84" s="1" t="s">
        <v>4</v>
      </c>
      <c r="C84" s="2">
        <v>97</v>
      </c>
      <c r="D84" s="6">
        <v>2</v>
      </c>
      <c r="E84" s="20">
        <v>2.25</v>
      </c>
      <c r="F84" s="21"/>
      <c r="G84" s="20">
        <v>6.71</v>
      </c>
      <c r="H84" s="21"/>
      <c r="I84" s="20">
        <v>27.88</v>
      </c>
      <c r="J84" s="21"/>
      <c r="K84" s="11">
        <v>1.6316596468175497</v>
      </c>
      <c r="L84" s="11">
        <v>3.7720561134827059E-2</v>
      </c>
      <c r="M84" s="11">
        <v>0.13190293286642221</v>
      </c>
      <c r="N84" s="18">
        <f t="shared" si="1"/>
        <v>38.641283140818807</v>
      </c>
      <c r="O84" s="19"/>
      <c r="P84" s="8"/>
    </row>
    <row r="85" spans="1:16" x14ac:dyDescent="0.25">
      <c r="A85" s="41">
        <v>82</v>
      </c>
      <c r="B85" s="1" t="s">
        <v>5</v>
      </c>
      <c r="C85" s="42">
        <v>3</v>
      </c>
      <c r="D85" s="6">
        <v>4</v>
      </c>
      <c r="E85" s="43">
        <v>2</v>
      </c>
      <c r="F85" s="44"/>
      <c r="G85" s="43">
        <v>6.17</v>
      </c>
      <c r="H85" s="44"/>
      <c r="I85" s="43">
        <v>23.04</v>
      </c>
      <c r="J85" s="44"/>
      <c r="K85" s="11">
        <v>0.97893788492547285</v>
      </c>
      <c r="L85" s="11">
        <v>2.6726115939749079E-2</v>
      </c>
      <c r="M85" s="11">
        <v>0.32466493884453534</v>
      </c>
      <c r="N85" s="46">
        <f t="shared" si="1"/>
        <v>32.540328939709759</v>
      </c>
      <c r="O85" s="47"/>
      <c r="P85" s="65"/>
    </row>
    <row r="86" spans="1:16" x14ac:dyDescent="0.25">
      <c r="A86" s="41">
        <v>83</v>
      </c>
      <c r="B86" s="1" t="s">
        <v>6</v>
      </c>
      <c r="C86" s="42" t="s">
        <v>59</v>
      </c>
      <c r="D86" s="6">
        <v>4</v>
      </c>
      <c r="E86" s="43">
        <v>2</v>
      </c>
      <c r="F86" s="44"/>
      <c r="G86" s="43">
        <v>6.17</v>
      </c>
      <c r="H86" s="44"/>
      <c r="I86" s="43">
        <v>23.04</v>
      </c>
      <c r="J86" s="44"/>
      <c r="K86" s="11">
        <v>1.0636410004904366</v>
      </c>
      <c r="L86" s="11">
        <v>0.10985362105607321</v>
      </c>
      <c r="M86" s="6"/>
      <c r="N86" s="46">
        <f t="shared" si="1"/>
        <v>32.383494621546511</v>
      </c>
      <c r="O86" s="47"/>
      <c r="P86" s="65"/>
    </row>
    <row r="87" spans="1:16" x14ac:dyDescent="0.25">
      <c r="A87" s="41">
        <v>84</v>
      </c>
      <c r="B87" s="1" t="s">
        <v>6</v>
      </c>
      <c r="C87" s="42">
        <v>3</v>
      </c>
      <c r="D87" s="6">
        <v>4</v>
      </c>
      <c r="E87" s="43">
        <v>2</v>
      </c>
      <c r="F87" s="44"/>
      <c r="G87" s="43">
        <v>6.17</v>
      </c>
      <c r="H87" s="44"/>
      <c r="I87" s="43">
        <v>23.04</v>
      </c>
      <c r="J87" s="44"/>
      <c r="K87" s="11">
        <v>0.82021199454793292</v>
      </c>
      <c r="L87" s="11">
        <v>4.0768169014084504E-2</v>
      </c>
      <c r="M87" s="6"/>
      <c r="N87" s="46">
        <f t="shared" si="1"/>
        <v>32.07098016356202</v>
      </c>
      <c r="O87" s="47"/>
      <c r="P87" s="65"/>
    </row>
    <row r="88" spans="1:16" x14ac:dyDescent="0.25">
      <c r="A88" s="41">
        <v>85</v>
      </c>
      <c r="B88" s="1" t="s">
        <v>6</v>
      </c>
      <c r="C88" s="42">
        <v>5</v>
      </c>
      <c r="D88" s="6">
        <v>4</v>
      </c>
      <c r="E88" s="43">
        <v>2</v>
      </c>
      <c r="F88" s="44"/>
      <c r="G88" s="43">
        <v>6.17</v>
      </c>
      <c r="H88" s="44"/>
      <c r="I88" s="43">
        <v>23.04</v>
      </c>
      <c r="J88" s="44"/>
      <c r="K88" s="11">
        <v>0.82293938110749176</v>
      </c>
      <c r="L88" s="11">
        <v>0.10151247882736156</v>
      </c>
      <c r="M88" s="6"/>
      <c r="N88" s="46">
        <f t="shared" si="1"/>
        <v>32.134451859934849</v>
      </c>
      <c r="O88" s="47"/>
      <c r="P88" s="65"/>
    </row>
    <row r="89" spans="1:16" x14ac:dyDescent="0.25">
      <c r="A89" s="41">
        <v>86</v>
      </c>
      <c r="B89" s="1" t="s">
        <v>7</v>
      </c>
      <c r="C89" s="42">
        <v>11</v>
      </c>
      <c r="D89" s="6">
        <v>4</v>
      </c>
      <c r="E89" s="43">
        <v>2</v>
      </c>
      <c r="F89" s="44"/>
      <c r="G89" s="43">
        <v>6.17</v>
      </c>
      <c r="H89" s="44"/>
      <c r="I89" s="43">
        <v>23.04</v>
      </c>
      <c r="J89" s="44"/>
      <c r="K89" s="11">
        <v>0.60771183206106871</v>
      </c>
      <c r="L89" s="11">
        <v>4.3415927774515556E-2</v>
      </c>
      <c r="M89" s="6"/>
      <c r="N89" s="46">
        <f t="shared" si="1"/>
        <v>31.861127759835583</v>
      </c>
      <c r="O89" s="47"/>
      <c r="P89" s="65"/>
    </row>
    <row r="90" spans="1:16" x14ac:dyDescent="0.25">
      <c r="A90" s="9">
        <v>87</v>
      </c>
      <c r="B90" s="1" t="s">
        <v>7</v>
      </c>
      <c r="C90" s="2" t="s">
        <v>60</v>
      </c>
      <c r="D90" s="6">
        <v>5</v>
      </c>
      <c r="E90" s="20">
        <v>1.72</v>
      </c>
      <c r="F90" s="21"/>
      <c r="G90" s="20">
        <v>6.17</v>
      </c>
      <c r="H90" s="21"/>
      <c r="I90" s="20">
        <v>19.04</v>
      </c>
      <c r="J90" s="21"/>
      <c r="K90" s="11">
        <v>0.81296752979860254</v>
      </c>
      <c r="L90" s="11">
        <v>3.5281983833401837E-2</v>
      </c>
      <c r="M90" s="6"/>
      <c r="N90" s="18">
        <f t="shared" si="1"/>
        <v>27.778249513632005</v>
      </c>
      <c r="O90" s="19"/>
      <c r="P90" s="8"/>
    </row>
    <row r="91" spans="1:16" x14ac:dyDescent="0.25">
      <c r="A91" s="41">
        <v>88</v>
      </c>
      <c r="B91" s="1" t="s">
        <v>7</v>
      </c>
      <c r="C91" s="42">
        <v>13</v>
      </c>
      <c r="D91" s="6">
        <v>4</v>
      </c>
      <c r="E91" s="43">
        <v>2</v>
      </c>
      <c r="F91" s="44"/>
      <c r="G91" s="43">
        <v>6.17</v>
      </c>
      <c r="H91" s="44"/>
      <c r="I91" s="43">
        <v>23.04</v>
      </c>
      <c r="J91" s="44"/>
      <c r="K91" s="11">
        <v>0.49601842105263155</v>
      </c>
      <c r="L91" s="11">
        <v>4.2885236842105261E-2</v>
      </c>
      <c r="M91" s="6"/>
      <c r="N91" s="46">
        <f t="shared" si="1"/>
        <v>31.74890365789474</v>
      </c>
      <c r="O91" s="47"/>
      <c r="P91" s="65"/>
    </row>
    <row r="92" spans="1:16" x14ac:dyDescent="0.25">
      <c r="A92" s="41">
        <v>89</v>
      </c>
      <c r="B92" s="1" t="s">
        <v>7</v>
      </c>
      <c r="C92" s="42">
        <v>14</v>
      </c>
      <c r="D92" s="6">
        <v>4</v>
      </c>
      <c r="E92" s="43">
        <v>2</v>
      </c>
      <c r="F92" s="44"/>
      <c r="G92" s="43">
        <v>6.17</v>
      </c>
      <c r="H92" s="44"/>
      <c r="I92" s="43">
        <v>23.04</v>
      </c>
      <c r="J92" s="44"/>
      <c r="K92" s="11">
        <v>0.77555849951192313</v>
      </c>
      <c r="L92" s="11">
        <v>4.335596337098499E-2</v>
      </c>
      <c r="M92" s="6"/>
      <c r="N92" s="46">
        <f t="shared" si="1"/>
        <v>32.028914462882909</v>
      </c>
      <c r="O92" s="47"/>
      <c r="P92" s="65"/>
    </row>
    <row r="93" spans="1:16" x14ac:dyDescent="0.25">
      <c r="A93" s="9">
        <v>90</v>
      </c>
      <c r="B93" s="1" t="s">
        <v>7</v>
      </c>
      <c r="C93" s="2">
        <v>16</v>
      </c>
      <c r="D93" s="6">
        <v>2</v>
      </c>
      <c r="E93" s="20">
        <v>2.25</v>
      </c>
      <c r="F93" s="21"/>
      <c r="G93" s="20">
        <v>6.71</v>
      </c>
      <c r="H93" s="21"/>
      <c r="I93" s="20">
        <v>27.88</v>
      </c>
      <c r="J93" s="21"/>
      <c r="K93" s="11">
        <v>1.7957999824853317</v>
      </c>
      <c r="L93" s="11">
        <v>4.4615811367019878E-2</v>
      </c>
      <c r="M93" s="11">
        <v>0.14517199404501271</v>
      </c>
      <c r="N93" s="18">
        <f t="shared" si="1"/>
        <v>38.825587787897369</v>
      </c>
      <c r="O93" s="19"/>
      <c r="P93" s="8"/>
    </row>
    <row r="94" spans="1:16" x14ac:dyDescent="0.25">
      <c r="A94" s="9">
        <v>91</v>
      </c>
      <c r="B94" s="1" t="s">
        <v>7</v>
      </c>
      <c r="C94" s="2">
        <v>17</v>
      </c>
      <c r="D94" s="6">
        <v>2</v>
      </c>
      <c r="E94" s="20">
        <v>2.25</v>
      </c>
      <c r="F94" s="21"/>
      <c r="G94" s="20">
        <v>6.71</v>
      </c>
      <c r="H94" s="21"/>
      <c r="I94" s="20">
        <v>27.88</v>
      </c>
      <c r="J94" s="21"/>
      <c r="K94" s="11">
        <v>1.9000443965918303</v>
      </c>
      <c r="L94" s="11">
        <v>4.6842734378115397E-2</v>
      </c>
      <c r="M94" s="11">
        <v>0.15359908481875822</v>
      </c>
      <c r="N94" s="18">
        <f t="shared" si="1"/>
        <v>38.94048621578871</v>
      </c>
      <c r="O94" s="19"/>
      <c r="P94" s="8"/>
    </row>
    <row r="95" spans="1:16" x14ac:dyDescent="0.25">
      <c r="A95" s="41">
        <v>92</v>
      </c>
      <c r="B95" s="1" t="s">
        <v>7</v>
      </c>
      <c r="C95" s="42">
        <v>9</v>
      </c>
      <c r="D95" s="6">
        <v>4</v>
      </c>
      <c r="E95" s="43">
        <v>2</v>
      </c>
      <c r="F95" s="44"/>
      <c r="G95" s="43">
        <v>6.17</v>
      </c>
      <c r="H95" s="44"/>
      <c r="I95" s="43">
        <v>23.04</v>
      </c>
      <c r="J95" s="44"/>
      <c r="K95" s="11">
        <v>1.3067951080982045</v>
      </c>
      <c r="L95" s="11">
        <v>3.3728261267863685E-2</v>
      </c>
      <c r="M95" s="6"/>
      <c r="N95" s="46">
        <f t="shared" si="1"/>
        <v>32.550523369366068</v>
      </c>
      <c r="O95" s="47"/>
      <c r="P95" s="65"/>
    </row>
    <row r="96" spans="1:16" x14ac:dyDescent="0.25">
      <c r="A96" s="41">
        <v>93</v>
      </c>
      <c r="B96" s="1" t="s">
        <v>7</v>
      </c>
      <c r="C96" s="42" t="s">
        <v>55</v>
      </c>
      <c r="D96" s="6">
        <v>4</v>
      </c>
      <c r="E96" s="43">
        <v>2</v>
      </c>
      <c r="F96" s="44"/>
      <c r="G96" s="43">
        <v>6.17</v>
      </c>
      <c r="H96" s="44"/>
      <c r="I96" s="43">
        <v>23.04</v>
      </c>
      <c r="J96" s="44"/>
      <c r="K96" s="11">
        <v>1.1004969602714547</v>
      </c>
      <c r="L96" s="11">
        <v>3.8419429756350432E-2</v>
      </c>
      <c r="M96" s="6"/>
      <c r="N96" s="46">
        <f t="shared" si="1"/>
        <v>32.34891639002781</v>
      </c>
      <c r="O96" s="47"/>
      <c r="P96" s="65"/>
    </row>
    <row r="97" spans="1:16" x14ac:dyDescent="0.25">
      <c r="A97" s="9">
        <v>94</v>
      </c>
      <c r="B97" s="1" t="s">
        <v>8</v>
      </c>
      <c r="C97" s="2">
        <v>1</v>
      </c>
      <c r="D97" s="6">
        <v>5</v>
      </c>
      <c r="E97" s="20">
        <v>1.72</v>
      </c>
      <c r="F97" s="21"/>
      <c r="G97" s="20">
        <v>6.17</v>
      </c>
      <c r="H97" s="21"/>
      <c r="I97" s="20">
        <v>19.04</v>
      </c>
      <c r="J97" s="21"/>
      <c r="K97" s="11">
        <v>0.74035374149659883</v>
      </c>
      <c r="L97" s="11">
        <v>2.2459724402581545E-2</v>
      </c>
      <c r="M97" s="6"/>
      <c r="N97" s="18">
        <f t="shared" si="1"/>
        <v>27.692813465899178</v>
      </c>
      <c r="O97" s="19"/>
      <c r="P97" s="8"/>
    </row>
    <row r="98" spans="1:16" x14ac:dyDescent="0.25">
      <c r="A98" s="9">
        <v>95</v>
      </c>
      <c r="B98" s="1" t="s">
        <v>8</v>
      </c>
      <c r="C98" s="2">
        <v>16</v>
      </c>
      <c r="D98" s="6">
        <v>2</v>
      </c>
      <c r="E98" s="20">
        <v>2.25</v>
      </c>
      <c r="F98" s="21"/>
      <c r="G98" s="20">
        <v>6.71</v>
      </c>
      <c r="H98" s="21"/>
      <c r="I98" s="20">
        <v>27.88</v>
      </c>
      <c r="J98" s="21"/>
      <c r="K98" s="11">
        <v>2.0851256605662791</v>
      </c>
      <c r="L98" s="11">
        <v>5.1285151860710906E-2</v>
      </c>
      <c r="M98" s="11">
        <v>0.23389472798575958</v>
      </c>
      <c r="N98" s="18">
        <f t="shared" si="1"/>
        <v>39.210305540412747</v>
      </c>
      <c r="O98" s="19"/>
      <c r="P98" s="8"/>
    </row>
    <row r="99" spans="1:16" x14ac:dyDescent="0.25">
      <c r="A99" s="9">
        <v>96</v>
      </c>
      <c r="B99" s="1" t="s">
        <v>8</v>
      </c>
      <c r="C99" s="2" t="s">
        <v>61</v>
      </c>
      <c r="D99" s="6">
        <v>2</v>
      </c>
      <c r="E99" s="20">
        <v>2.25</v>
      </c>
      <c r="F99" s="21"/>
      <c r="G99" s="20">
        <v>6.71</v>
      </c>
      <c r="H99" s="21"/>
      <c r="I99" s="20">
        <v>27.88</v>
      </c>
      <c r="J99" s="21"/>
      <c r="K99" s="11">
        <v>2.0877176624723641</v>
      </c>
      <c r="L99" s="11">
        <v>5.1167768922127897E-2</v>
      </c>
      <c r="M99" s="11">
        <v>0.2341854805251522</v>
      </c>
      <c r="N99" s="18">
        <f t="shared" si="1"/>
        <v>39.213070911919644</v>
      </c>
      <c r="O99" s="19"/>
      <c r="P99" s="8"/>
    </row>
    <row r="100" spans="1:16" x14ac:dyDescent="0.25">
      <c r="A100" s="9">
        <v>97</v>
      </c>
      <c r="B100" s="1" t="s">
        <v>8</v>
      </c>
      <c r="C100" s="2">
        <v>18</v>
      </c>
      <c r="D100" s="6">
        <v>2</v>
      </c>
      <c r="E100" s="20">
        <v>2.25</v>
      </c>
      <c r="F100" s="21"/>
      <c r="G100" s="20">
        <v>6.71</v>
      </c>
      <c r="H100" s="21"/>
      <c r="I100" s="20">
        <v>27.88</v>
      </c>
      <c r="J100" s="21"/>
      <c r="K100" s="11">
        <v>2.2891656682845984</v>
      </c>
      <c r="L100" s="11">
        <v>5.886491535456375E-2</v>
      </c>
      <c r="M100" s="11">
        <v>0.24047429572629336</v>
      </c>
      <c r="N100" s="18">
        <f t="shared" si="1"/>
        <v>39.428504879365455</v>
      </c>
      <c r="O100" s="19"/>
      <c r="P100" s="8"/>
    </row>
    <row r="101" spans="1:16" x14ac:dyDescent="0.25">
      <c r="A101" s="9">
        <v>98</v>
      </c>
      <c r="B101" s="1" t="s">
        <v>8</v>
      </c>
      <c r="C101" s="2">
        <v>20</v>
      </c>
      <c r="D101" s="6">
        <v>2</v>
      </c>
      <c r="E101" s="20">
        <v>2.25</v>
      </c>
      <c r="F101" s="21"/>
      <c r="G101" s="20">
        <v>6.71</v>
      </c>
      <c r="H101" s="21"/>
      <c r="I101" s="20">
        <v>27.88</v>
      </c>
      <c r="J101" s="21"/>
      <c r="K101" s="11">
        <v>2.1591070752932273</v>
      </c>
      <c r="L101" s="11">
        <v>5.2705717934165716E-2</v>
      </c>
      <c r="M101" s="11">
        <v>0.2268117858494135</v>
      </c>
      <c r="N101" s="18">
        <f t="shared" si="1"/>
        <v>39.278624579076812</v>
      </c>
      <c r="O101" s="19"/>
      <c r="P101" s="8"/>
    </row>
    <row r="102" spans="1:16" x14ac:dyDescent="0.25">
      <c r="A102" s="41">
        <v>99</v>
      </c>
      <c r="B102" s="1" t="s">
        <v>8</v>
      </c>
      <c r="C102" s="42">
        <v>4</v>
      </c>
      <c r="D102" s="6">
        <v>4</v>
      </c>
      <c r="E102" s="43">
        <v>2</v>
      </c>
      <c r="F102" s="44"/>
      <c r="G102" s="43">
        <v>6.17</v>
      </c>
      <c r="H102" s="44"/>
      <c r="I102" s="43">
        <v>23.04</v>
      </c>
      <c r="J102" s="44"/>
      <c r="K102" s="11">
        <v>0.48332167595059333</v>
      </c>
      <c r="L102" s="11">
        <v>3.9240739484943887E-2</v>
      </c>
      <c r="M102" s="6"/>
      <c r="N102" s="46">
        <f t="shared" si="1"/>
        <v>31.732562415435538</v>
      </c>
      <c r="O102" s="47"/>
      <c r="P102" s="65"/>
    </row>
    <row r="103" spans="1:16" x14ac:dyDescent="0.25">
      <c r="A103" s="41">
        <v>100</v>
      </c>
      <c r="B103" s="1" t="s">
        <v>8</v>
      </c>
      <c r="C103" s="42">
        <v>8</v>
      </c>
      <c r="D103" s="6">
        <v>4</v>
      </c>
      <c r="E103" s="43">
        <v>2</v>
      </c>
      <c r="F103" s="44"/>
      <c r="G103" s="43">
        <v>6.17</v>
      </c>
      <c r="H103" s="44"/>
      <c r="I103" s="43">
        <v>23.04</v>
      </c>
      <c r="J103" s="44"/>
      <c r="K103" s="11">
        <v>1.103092550790068</v>
      </c>
      <c r="L103" s="11">
        <v>0.11947730508768883</v>
      </c>
      <c r="M103" s="6"/>
      <c r="N103" s="46">
        <f t="shared" si="1"/>
        <v>32.432569855877759</v>
      </c>
      <c r="O103" s="47"/>
      <c r="P103" s="65"/>
    </row>
    <row r="104" spans="1:16" x14ac:dyDescent="0.25">
      <c r="A104" s="9">
        <v>101</v>
      </c>
      <c r="B104" s="1" t="s">
        <v>8</v>
      </c>
      <c r="C104" s="2">
        <v>9</v>
      </c>
      <c r="D104" s="6">
        <v>2</v>
      </c>
      <c r="E104" s="20">
        <v>2.25</v>
      </c>
      <c r="F104" s="21"/>
      <c r="G104" s="20">
        <v>6.71</v>
      </c>
      <c r="H104" s="21"/>
      <c r="I104" s="20">
        <v>27.88</v>
      </c>
      <c r="J104" s="21"/>
      <c r="K104" s="11">
        <v>2.3160196981051282</v>
      </c>
      <c r="L104" s="11">
        <v>1.9226674740391823E-2</v>
      </c>
      <c r="M104" s="11">
        <v>0.18722641780858584</v>
      </c>
      <c r="N104" s="18">
        <f t="shared" si="1"/>
        <v>39.362472790654117</v>
      </c>
      <c r="O104" s="19"/>
      <c r="P104" s="8"/>
    </row>
    <row r="105" spans="1:16" x14ac:dyDescent="0.25">
      <c r="A105" s="41">
        <v>102</v>
      </c>
      <c r="B105" s="1" t="s">
        <v>9</v>
      </c>
      <c r="C105" s="42">
        <v>10</v>
      </c>
      <c r="D105" s="6">
        <v>4</v>
      </c>
      <c r="E105" s="43">
        <v>2</v>
      </c>
      <c r="F105" s="44"/>
      <c r="G105" s="43">
        <v>6.17</v>
      </c>
      <c r="H105" s="44"/>
      <c r="I105" s="43">
        <v>23.04</v>
      </c>
      <c r="J105" s="44"/>
      <c r="K105" s="11">
        <v>0.84957817939904645</v>
      </c>
      <c r="L105" s="11">
        <v>4.2740884798758171E-2</v>
      </c>
      <c r="M105" s="6"/>
      <c r="N105" s="46">
        <f t="shared" si="1"/>
        <v>32.102319064197808</v>
      </c>
      <c r="O105" s="47"/>
      <c r="P105" s="65" t="s">
        <v>88</v>
      </c>
    </row>
    <row r="106" spans="1:16" x14ac:dyDescent="0.25">
      <c r="A106" s="41">
        <v>103</v>
      </c>
      <c r="B106" s="1" t="s">
        <v>9</v>
      </c>
      <c r="C106" s="42">
        <v>2</v>
      </c>
      <c r="D106" s="6">
        <v>4</v>
      </c>
      <c r="E106" s="43">
        <v>2</v>
      </c>
      <c r="F106" s="44"/>
      <c r="G106" s="43">
        <v>6.17</v>
      </c>
      <c r="H106" s="44"/>
      <c r="I106" s="43">
        <v>23.04</v>
      </c>
      <c r="J106" s="44"/>
      <c r="K106" s="11">
        <v>0.82625028080607854</v>
      </c>
      <c r="L106" s="11">
        <v>2.5196333002973241E-2</v>
      </c>
      <c r="M106" s="11">
        <v>0.35608889769849134</v>
      </c>
      <c r="N106" s="46">
        <f t="shared" si="1"/>
        <v>32.417535511507545</v>
      </c>
      <c r="O106" s="47"/>
      <c r="P106" s="65"/>
    </row>
    <row r="107" spans="1:16" x14ac:dyDescent="0.25">
      <c r="A107" s="41">
        <v>104</v>
      </c>
      <c r="B107" s="1" t="s">
        <v>10</v>
      </c>
      <c r="C107" s="42">
        <v>10</v>
      </c>
      <c r="D107" s="6">
        <v>4</v>
      </c>
      <c r="E107" s="43">
        <v>2</v>
      </c>
      <c r="F107" s="44"/>
      <c r="G107" s="43">
        <v>6.17</v>
      </c>
      <c r="H107" s="44"/>
      <c r="I107" s="43">
        <v>23.04</v>
      </c>
      <c r="J107" s="44"/>
      <c r="K107" s="11">
        <v>1.1532456331298115</v>
      </c>
      <c r="L107" s="11">
        <v>3.4208174940270765E-2</v>
      </c>
      <c r="M107" s="6"/>
      <c r="N107" s="46">
        <f t="shared" si="1"/>
        <v>32.397453808070082</v>
      </c>
      <c r="O107" s="47"/>
      <c r="P107" s="65"/>
    </row>
    <row r="108" spans="1:16" x14ac:dyDescent="0.25">
      <c r="A108" s="9">
        <v>105</v>
      </c>
      <c r="B108" s="1" t="s">
        <v>10</v>
      </c>
      <c r="C108" s="2">
        <v>11</v>
      </c>
      <c r="D108" s="6">
        <v>2</v>
      </c>
      <c r="E108" s="20">
        <v>2.25</v>
      </c>
      <c r="F108" s="21"/>
      <c r="G108" s="20">
        <v>6.71</v>
      </c>
      <c r="H108" s="21"/>
      <c r="I108" s="20">
        <v>27.88</v>
      </c>
      <c r="J108" s="21"/>
      <c r="K108" s="11">
        <v>1.9362753899367904</v>
      </c>
      <c r="L108" s="11">
        <v>4.8163309357044749E-2</v>
      </c>
      <c r="M108" s="11">
        <v>0.15652798870639506</v>
      </c>
      <c r="N108" s="18">
        <f t="shared" si="1"/>
        <v>38.98096668800023</v>
      </c>
      <c r="O108" s="19"/>
      <c r="P108" s="8"/>
    </row>
    <row r="109" spans="1:16" x14ac:dyDescent="0.25">
      <c r="A109" s="41">
        <v>106</v>
      </c>
      <c r="B109" s="1" t="s">
        <v>10</v>
      </c>
      <c r="C109" s="42">
        <v>12</v>
      </c>
      <c r="D109" s="6">
        <v>4</v>
      </c>
      <c r="E109" s="43">
        <v>2</v>
      </c>
      <c r="F109" s="44"/>
      <c r="G109" s="43">
        <v>6.17</v>
      </c>
      <c r="H109" s="44"/>
      <c r="I109" s="43">
        <v>23.04</v>
      </c>
      <c r="J109" s="44"/>
      <c r="K109" s="11">
        <v>1.2780447540634539</v>
      </c>
      <c r="L109" s="11">
        <v>3.277816211228618E-2</v>
      </c>
      <c r="M109" s="6"/>
      <c r="N109" s="46">
        <f t="shared" si="1"/>
        <v>32.520822916175739</v>
      </c>
      <c r="O109" s="47"/>
      <c r="P109" s="65"/>
    </row>
    <row r="110" spans="1:16" x14ac:dyDescent="0.25">
      <c r="A110" s="41">
        <v>107</v>
      </c>
      <c r="B110" s="1" t="s">
        <v>10</v>
      </c>
      <c r="C110" s="42">
        <v>16</v>
      </c>
      <c r="D110" s="6">
        <v>4</v>
      </c>
      <c r="E110" s="43">
        <v>2</v>
      </c>
      <c r="F110" s="44"/>
      <c r="G110" s="43">
        <v>6.17</v>
      </c>
      <c r="H110" s="44"/>
      <c r="I110" s="43">
        <v>23.04</v>
      </c>
      <c r="J110" s="44"/>
      <c r="K110" s="11">
        <v>0.5180000139188532</v>
      </c>
      <c r="L110" s="11">
        <v>4.7549672211009815E-2</v>
      </c>
      <c r="M110" s="6"/>
      <c r="N110" s="46">
        <f t="shared" si="1"/>
        <v>31.775549686129864</v>
      </c>
      <c r="O110" s="47"/>
      <c r="P110" s="65"/>
    </row>
    <row r="111" spans="1:16" x14ac:dyDescent="0.25">
      <c r="A111" s="41">
        <v>108</v>
      </c>
      <c r="B111" s="1" t="s">
        <v>10</v>
      </c>
      <c r="C111" s="42">
        <v>18</v>
      </c>
      <c r="D111" s="6">
        <v>4</v>
      </c>
      <c r="E111" s="43">
        <v>2</v>
      </c>
      <c r="F111" s="44"/>
      <c r="G111" s="43">
        <v>6.17</v>
      </c>
      <c r="H111" s="44"/>
      <c r="I111" s="43">
        <v>23.04</v>
      </c>
      <c r="J111" s="44"/>
      <c r="K111" s="11">
        <v>0.53495813310816009</v>
      </c>
      <c r="L111" s="11">
        <v>5.1150785292085665E-2</v>
      </c>
      <c r="M111" s="6"/>
      <c r="N111" s="46">
        <f t="shared" si="1"/>
        <v>31.796108918400247</v>
      </c>
      <c r="O111" s="47"/>
      <c r="P111" s="65"/>
    </row>
    <row r="112" spans="1:16" x14ac:dyDescent="0.25">
      <c r="A112" s="41">
        <v>109</v>
      </c>
      <c r="B112" s="1" t="s">
        <v>10</v>
      </c>
      <c r="C112" s="42">
        <v>8</v>
      </c>
      <c r="D112" s="6">
        <v>4</v>
      </c>
      <c r="E112" s="43">
        <v>2</v>
      </c>
      <c r="F112" s="44"/>
      <c r="G112" s="43">
        <v>6.17</v>
      </c>
      <c r="H112" s="44"/>
      <c r="I112" s="43">
        <v>23.04</v>
      </c>
      <c r="J112" s="44"/>
      <c r="K112" s="11">
        <v>1.0737297920091489</v>
      </c>
      <c r="L112" s="11">
        <v>3.4442876706454149E-2</v>
      </c>
      <c r="M112" s="6"/>
      <c r="N112" s="46">
        <f t="shared" si="1"/>
        <v>32.318172668715604</v>
      </c>
      <c r="O112" s="47"/>
      <c r="P112" s="65"/>
    </row>
    <row r="113" spans="1:16" x14ac:dyDescent="0.25">
      <c r="A113" s="41">
        <v>110</v>
      </c>
      <c r="B113" s="1" t="s">
        <v>11</v>
      </c>
      <c r="C113" s="42">
        <v>11</v>
      </c>
      <c r="D113" s="6">
        <v>4</v>
      </c>
      <c r="E113" s="43">
        <v>2</v>
      </c>
      <c r="F113" s="44"/>
      <c r="G113" s="43">
        <v>6.17</v>
      </c>
      <c r="H113" s="44"/>
      <c r="I113" s="43">
        <v>23.04</v>
      </c>
      <c r="J113" s="44"/>
      <c r="K113" s="11">
        <v>0.6656292968299713</v>
      </c>
      <c r="L113" s="11">
        <v>5.1520874351585005E-2</v>
      </c>
      <c r="M113" s="6"/>
      <c r="N113" s="46">
        <f t="shared" si="1"/>
        <v>31.927150171181555</v>
      </c>
      <c r="O113" s="47"/>
      <c r="P113" s="65" t="s">
        <v>81</v>
      </c>
    </row>
    <row r="114" spans="1:16" x14ac:dyDescent="0.25">
      <c r="A114" s="41">
        <v>111</v>
      </c>
      <c r="B114" s="1" t="s">
        <v>11</v>
      </c>
      <c r="C114" s="42">
        <v>2</v>
      </c>
      <c r="D114" s="6">
        <v>4</v>
      </c>
      <c r="E114" s="43">
        <v>2</v>
      </c>
      <c r="F114" s="44"/>
      <c r="G114" s="43">
        <v>6.17</v>
      </c>
      <c r="H114" s="44"/>
      <c r="I114" s="43">
        <v>23.04</v>
      </c>
      <c r="J114" s="44"/>
      <c r="K114" s="11">
        <v>0.95786447584107404</v>
      </c>
      <c r="L114" s="11">
        <v>3.8915683397080625E-2</v>
      </c>
      <c r="M114" s="6"/>
      <c r="N114" s="46">
        <f t="shared" si="1"/>
        <v>32.206780159238157</v>
      </c>
      <c r="O114" s="47"/>
      <c r="P114" s="65"/>
    </row>
    <row r="115" spans="1:16" x14ac:dyDescent="0.25">
      <c r="A115" s="41">
        <v>112</v>
      </c>
      <c r="B115" s="1" t="s">
        <v>11</v>
      </c>
      <c r="C115" s="42">
        <v>4</v>
      </c>
      <c r="D115" s="6">
        <v>4</v>
      </c>
      <c r="E115" s="43">
        <v>2</v>
      </c>
      <c r="F115" s="44"/>
      <c r="G115" s="43">
        <v>6.17</v>
      </c>
      <c r="H115" s="44"/>
      <c r="I115" s="43">
        <v>23.04</v>
      </c>
      <c r="J115" s="44"/>
      <c r="K115" s="11">
        <v>0.83658947368421044</v>
      </c>
      <c r="L115" s="11">
        <v>4.1269743589743585E-2</v>
      </c>
      <c r="M115" s="6"/>
      <c r="N115" s="46">
        <f t="shared" si="1"/>
        <v>32.087859217273959</v>
      </c>
      <c r="O115" s="47"/>
      <c r="P115" s="65"/>
    </row>
    <row r="116" spans="1:16" x14ac:dyDescent="0.25">
      <c r="A116" s="41">
        <v>113</v>
      </c>
      <c r="B116" s="1" t="s">
        <v>11</v>
      </c>
      <c r="C116" s="42">
        <v>5</v>
      </c>
      <c r="D116" s="6">
        <v>4</v>
      </c>
      <c r="E116" s="43">
        <v>2</v>
      </c>
      <c r="F116" s="44"/>
      <c r="G116" s="43">
        <v>6.17</v>
      </c>
      <c r="H116" s="44"/>
      <c r="I116" s="43">
        <v>23.04</v>
      </c>
      <c r="J116" s="44"/>
      <c r="K116" s="11">
        <v>0.89000000000000012</v>
      </c>
      <c r="L116" s="11">
        <v>4.4382266150981231E-2</v>
      </c>
      <c r="M116" s="6"/>
      <c r="N116" s="46">
        <f t="shared" si="1"/>
        <v>32.144382266150984</v>
      </c>
      <c r="O116" s="47"/>
      <c r="P116" s="65"/>
    </row>
    <row r="117" spans="1:16" x14ac:dyDescent="0.25">
      <c r="A117" s="9">
        <v>114</v>
      </c>
      <c r="B117" s="1" t="s">
        <v>11</v>
      </c>
      <c r="C117" s="2">
        <v>52</v>
      </c>
      <c r="D117" s="6">
        <v>5</v>
      </c>
      <c r="E117" s="20">
        <v>1.72</v>
      </c>
      <c r="F117" s="21"/>
      <c r="G117" s="20">
        <v>6.17</v>
      </c>
      <c r="H117" s="21"/>
      <c r="I117" s="20">
        <v>19.04</v>
      </c>
      <c r="J117" s="21"/>
      <c r="K117" s="11">
        <v>0.45408403317848317</v>
      </c>
      <c r="L117" s="11">
        <v>3.0546841099565642E-2</v>
      </c>
      <c r="M117" s="6"/>
      <c r="N117" s="18">
        <f t="shared" si="1"/>
        <v>27.414630874278046</v>
      </c>
      <c r="O117" s="19"/>
      <c r="P117" s="8"/>
    </row>
    <row r="118" spans="1:16" x14ac:dyDescent="0.25">
      <c r="A118" s="9">
        <v>115</v>
      </c>
      <c r="B118" s="1" t="s">
        <v>11</v>
      </c>
      <c r="C118" s="2">
        <v>6</v>
      </c>
      <c r="D118" s="6">
        <v>5</v>
      </c>
      <c r="E118" s="20">
        <v>1.72</v>
      </c>
      <c r="F118" s="21"/>
      <c r="G118" s="20">
        <v>6.17</v>
      </c>
      <c r="H118" s="21"/>
      <c r="I118" s="20">
        <v>19.04</v>
      </c>
      <c r="J118" s="21"/>
      <c r="K118" s="11">
        <v>0.8823810559006211</v>
      </c>
      <c r="L118" s="11">
        <v>3.9184742679680556E-2</v>
      </c>
      <c r="M118" s="6"/>
      <c r="N118" s="18">
        <f t="shared" si="1"/>
        <v>27.8515657985803</v>
      </c>
      <c r="O118" s="19"/>
      <c r="P118" s="8"/>
    </row>
    <row r="119" spans="1:16" x14ac:dyDescent="0.25">
      <c r="A119" s="9">
        <v>116</v>
      </c>
      <c r="B119" s="1" t="s">
        <v>11</v>
      </c>
      <c r="C119" s="2">
        <v>74</v>
      </c>
      <c r="D119" s="6">
        <v>2</v>
      </c>
      <c r="E119" s="20">
        <v>2.25</v>
      </c>
      <c r="F119" s="21"/>
      <c r="G119" s="20">
        <v>6.71</v>
      </c>
      <c r="H119" s="21"/>
      <c r="I119" s="20">
        <v>27.88</v>
      </c>
      <c r="J119" s="21"/>
      <c r="K119" s="11">
        <v>2.8101360362211789</v>
      </c>
      <c r="L119" s="11">
        <v>8.9181630650996324E-2</v>
      </c>
      <c r="M119" s="11">
        <v>0.22717065146163004</v>
      </c>
      <c r="N119" s="18">
        <f t="shared" si="1"/>
        <v>39.966488318333809</v>
      </c>
      <c r="O119" s="19"/>
      <c r="P119" s="8"/>
    </row>
    <row r="120" spans="1:16" x14ac:dyDescent="0.25">
      <c r="A120" s="9">
        <v>117</v>
      </c>
      <c r="B120" s="1" t="s">
        <v>11</v>
      </c>
      <c r="C120" s="2" t="s">
        <v>62</v>
      </c>
      <c r="D120" s="6">
        <v>1</v>
      </c>
      <c r="E120" s="20">
        <v>2.4700000000000002</v>
      </c>
      <c r="F120" s="21"/>
      <c r="G120" s="20">
        <v>7.28</v>
      </c>
      <c r="H120" s="21"/>
      <c r="I120" s="20">
        <v>29.47</v>
      </c>
      <c r="J120" s="21"/>
      <c r="K120" s="11">
        <v>2.5564798151594896</v>
      </c>
      <c r="L120" s="11">
        <v>5.0622954239137416E-2</v>
      </c>
      <c r="M120" s="11">
        <v>0.20666514986201145</v>
      </c>
      <c r="N120" s="18">
        <f t="shared" si="1"/>
        <v>42.03376791926064</v>
      </c>
      <c r="O120" s="19"/>
      <c r="P120" s="8"/>
    </row>
    <row r="121" spans="1:16" x14ac:dyDescent="0.25">
      <c r="A121" s="9">
        <v>118</v>
      </c>
      <c r="B121" s="1" t="s">
        <v>11</v>
      </c>
      <c r="C121" s="2">
        <v>8</v>
      </c>
      <c r="D121" s="6">
        <v>5</v>
      </c>
      <c r="E121" s="20">
        <v>1.72</v>
      </c>
      <c r="F121" s="21"/>
      <c r="G121" s="20">
        <v>6.17</v>
      </c>
      <c r="H121" s="21"/>
      <c r="I121" s="20">
        <v>19.04</v>
      </c>
      <c r="J121" s="21"/>
      <c r="K121" s="11">
        <v>0.88194073089700997</v>
      </c>
      <c r="L121" s="11">
        <v>4.028256035437431E-2</v>
      </c>
      <c r="M121" s="6"/>
      <c r="N121" s="18">
        <f t="shared" si="1"/>
        <v>27.852223291251384</v>
      </c>
      <c r="O121" s="19"/>
      <c r="P121" s="8"/>
    </row>
    <row r="122" spans="1:16" x14ac:dyDescent="0.25">
      <c r="A122" s="41">
        <v>119</v>
      </c>
      <c r="B122" s="1" t="s">
        <v>11</v>
      </c>
      <c r="C122" s="42">
        <v>9</v>
      </c>
      <c r="D122" s="6">
        <v>4</v>
      </c>
      <c r="E122" s="43">
        <v>2</v>
      </c>
      <c r="F122" s="44"/>
      <c r="G122" s="43">
        <v>6.17</v>
      </c>
      <c r="H122" s="44"/>
      <c r="I122" s="43">
        <v>23.04</v>
      </c>
      <c r="J122" s="44"/>
      <c r="K122" s="11">
        <v>0.86905630959218849</v>
      </c>
      <c r="L122" s="11">
        <v>4.9962375933371619E-2</v>
      </c>
      <c r="M122" s="6"/>
      <c r="N122" s="46">
        <f t="shared" si="1"/>
        <v>32.129018685525558</v>
      </c>
      <c r="O122" s="47"/>
      <c r="P122" s="65"/>
    </row>
    <row r="123" spans="1:16" x14ac:dyDescent="0.25">
      <c r="A123" s="9">
        <v>120</v>
      </c>
      <c r="B123" s="1" t="s">
        <v>12</v>
      </c>
      <c r="C123" s="2">
        <v>40</v>
      </c>
      <c r="D123" s="6">
        <v>2</v>
      </c>
      <c r="E123" s="20">
        <v>2.25</v>
      </c>
      <c r="F123" s="21"/>
      <c r="G123" s="20">
        <v>6.71</v>
      </c>
      <c r="H123" s="21"/>
      <c r="I123" s="20">
        <v>27.88</v>
      </c>
      <c r="J123" s="21"/>
      <c r="K123" s="11">
        <v>2.4351442647027373</v>
      </c>
      <c r="L123" s="11">
        <v>6.5629260745884516E-2</v>
      </c>
      <c r="M123" s="11">
        <v>0.19685641616106886</v>
      </c>
      <c r="N123" s="18">
        <f t="shared" si="1"/>
        <v>39.537629941609694</v>
      </c>
      <c r="O123" s="19"/>
      <c r="P123" s="8"/>
    </row>
    <row r="124" spans="1:16" x14ac:dyDescent="0.25">
      <c r="A124" s="41">
        <v>121</v>
      </c>
      <c r="B124" s="1" t="s">
        <v>13</v>
      </c>
      <c r="C124" s="42">
        <v>10</v>
      </c>
      <c r="D124" s="6">
        <v>4</v>
      </c>
      <c r="E124" s="43">
        <v>2</v>
      </c>
      <c r="F124" s="44"/>
      <c r="G124" s="43">
        <v>6.17</v>
      </c>
      <c r="H124" s="44"/>
      <c r="I124" s="43">
        <v>23.04</v>
      </c>
      <c r="J124" s="44"/>
      <c r="K124" s="11">
        <v>0.82864993273111676</v>
      </c>
      <c r="L124" s="11">
        <v>3.8513403805496824E-2</v>
      </c>
      <c r="M124" s="11"/>
      <c r="N124" s="46">
        <f t="shared" si="1"/>
        <v>32.077163336536614</v>
      </c>
      <c r="O124" s="47"/>
      <c r="P124" s="65"/>
    </row>
    <row r="125" spans="1:16" x14ac:dyDescent="0.25">
      <c r="A125" s="41">
        <v>122</v>
      </c>
      <c r="B125" s="1" t="s">
        <v>13</v>
      </c>
      <c r="C125" s="42">
        <v>11</v>
      </c>
      <c r="D125" s="6">
        <v>4</v>
      </c>
      <c r="E125" s="43">
        <v>2</v>
      </c>
      <c r="F125" s="44"/>
      <c r="G125" s="43">
        <v>6.17</v>
      </c>
      <c r="H125" s="44"/>
      <c r="I125" s="43">
        <v>23.04</v>
      </c>
      <c r="J125" s="44"/>
      <c r="K125" s="11">
        <v>0.80743745568300318</v>
      </c>
      <c r="L125" s="11">
        <v>3.2140050052137638E-2</v>
      </c>
      <c r="M125" s="6"/>
      <c r="N125" s="46">
        <f t="shared" si="1"/>
        <v>32.049577505735137</v>
      </c>
      <c r="O125" s="47"/>
      <c r="P125" s="65"/>
    </row>
    <row r="126" spans="1:16" x14ac:dyDescent="0.25">
      <c r="A126" s="41">
        <v>123</v>
      </c>
      <c r="B126" s="1" t="s">
        <v>13</v>
      </c>
      <c r="C126" s="42">
        <v>14</v>
      </c>
      <c r="D126" s="6">
        <v>4</v>
      </c>
      <c r="E126" s="43">
        <v>2</v>
      </c>
      <c r="F126" s="44"/>
      <c r="G126" s="43">
        <v>6.17</v>
      </c>
      <c r="H126" s="44"/>
      <c r="I126" s="43">
        <v>23.04</v>
      </c>
      <c r="J126" s="44"/>
      <c r="K126" s="11">
        <v>0.90528220791168357</v>
      </c>
      <c r="L126" s="11">
        <v>3.1995441275682303E-2</v>
      </c>
      <c r="M126" s="6"/>
      <c r="N126" s="46">
        <f t="shared" si="1"/>
        <v>32.147277649187366</v>
      </c>
      <c r="O126" s="47"/>
      <c r="P126" s="65" t="s">
        <v>81</v>
      </c>
    </row>
    <row r="127" spans="1:16" x14ac:dyDescent="0.25">
      <c r="A127" s="41">
        <v>124</v>
      </c>
      <c r="B127" s="1" t="s">
        <v>13</v>
      </c>
      <c r="C127" s="42">
        <v>16</v>
      </c>
      <c r="D127" s="6">
        <v>4</v>
      </c>
      <c r="E127" s="43">
        <v>2</v>
      </c>
      <c r="F127" s="44"/>
      <c r="G127" s="43">
        <v>6.17</v>
      </c>
      <c r="H127" s="44"/>
      <c r="I127" s="43">
        <v>23.04</v>
      </c>
      <c r="J127" s="44"/>
      <c r="K127" s="11">
        <v>0.77744652447674278</v>
      </c>
      <c r="L127" s="11">
        <v>3.5750643338891511E-2</v>
      </c>
      <c r="M127" s="6"/>
      <c r="N127" s="46">
        <f t="shared" si="1"/>
        <v>32.023197167815638</v>
      </c>
      <c r="O127" s="47"/>
      <c r="P127" s="65"/>
    </row>
    <row r="128" spans="1:16" x14ac:dyDescent="0.25">
      <c r="A128" s="9">
        <v>125</v>
      </c>
      <c r="B128" s="1" t="s">
        <v>13</v>
      </c>
      <c r="C128" s="2">
        <v>21</v>
      </c>
      <c r="D128" s="6">
        <v>5</v>
      </c>
      <c r="E128" s="20">
        <v>1.72</v>
      </c>
      <c r="F128" s="21"/>
      <c r="G128" s="20">
        <v>6.17</v>
      </c>
      <c r="H128" s="21"/>
      <c r="I128" s="20">
        <v>19.04</v>
      </c>
      <c r="J128" s="21"/>
      <c r="K128" s="11">
        <v>0.82787151208106002</v>
      </c>
      <c r="L128" s="11">
        <v>3.7086075604052991E-2</v>
      </c>
      <c r="M128" s="6"/>
      <c r="N128" s="18">
        <f t="shared" si="1"/>
        <v>27.794957587685111</v>
      </c>
      <c r="O128" s="19"/>
      <c r="P128" s="8"/>
    </row>
    <row r="129" spans="1:16" x14ac:dyDescent="0.25">
      <c r="A129" s="9">
        <v>126</v>
      </c>
      <c r="B129" s="1" t="s">
        <v>13</v>
      </c>
      <c r="C129" s="2">
        <v>32</v>
      </c>
      <c r="D129" s="6">
        <v>5</v>
      </c>
      <c r="E129" s="20">
        <v>1.72</v>
      </c>
      <c r="F129" s="21"/>
      <c r="G129" s="20">
        <v>6.17</v>
      </c>
      <c r="H129" s="21"/>
      <c r="I129" s="20">
        <v>19.04</v>
      </c>
      <c r="J129" s="21"/>
      <c r="K129" s="11">
        <v>0.82384472049689439</v>
      </c>
      <c r="L129" s="11">
        <v>3.5926785714285703E-2</v>
      </c>
      <c r="M129" s="11"/>
      <c r="N129" s="18">
        <f t="shared" si="1"/>
        <v>27.789771506211178</v>
      </c>
      <c r="O129" s="19"/>
      <c r="P129" s="8"/>
    </row>
    <row r="130" spans="1:16" x14ac:dyDescent="0.25">
      <c r="A130" s="9">
        <v>127</v>
      </c>
      <c r="B130" s="1" t="s">
        <v>13</v>
      </c>
      <c r="C130" s="2">
        <v>6</v>
      </c>
      <c r="D130" s="6">
        <v>5</v>
      </c>
      <c r="E130" s="20">
        <v>1.72</v>
      </c>
      <c r="F130" s="21"/>
      <c r="G130" s="20">
        <v>6.17</v>
      </c>
      <c r="H130" s="21"/>
      <c r="I130" s="20">
        <v>19.04</v>
      </c>
      <c r="J130" s="21"/>
      <c r="K130" s="11">
        <v>0.8325639650145773</v>
      </c>
      <c r="L130" s="11">
        <v>3.8947568513119528E-2</v>
      </c>
      <c r="M130" s="6"/>
      <c r="N130" s="18">
        <f t="shared" si="1"/>
        <v>27.801511533527698</v>
      </c>
      <c r="O130" s="19"/>
      <c r="P130" s="8"/>
    </row>
    <row r="131" spans="1:16" x14ac:dyDescent="0.25">
      <c r="A131" s="41">
        <v>128</v>
      </c>
      <c r="B131" s="1" t="s">
        <v>13</v>
      </c>
      <c r="C131" s="42">
        <v>7</v>
      </c>
      <c r="D131" s="6">
        <v>4</v>
      </c>
      <c r="E131" s="43">
        <v>2</v>
      </c>
      <c r="F131" s="44"/>
      <c r="G131" s="43">
        <v>6.17</v>
      </c>
      <c r="H131" s="44"/>
      <c r="I131" s="43">
        <v>23.04</v>
      </c>
      <c r="J131" s="44"/>
      <c r="K131" s="11">
        <v>0.81747852096989759</v>
      </c>
      <c r="L131" s="11">
        <v>3.4144126943719634E-2</v>
      </c>
      <c r="M131" s="6"/>
      <c r="N131" s="46">
        <f t="shared" si="1"/>
        <v>32.061622647913623</v>
      </c>
      <c r="O131" s="47"/>
      <c r="P131" s="65"/>
    </row>
    <row r="132" spans="1:16" x14ac:dyDescent="0.25">
      <c r="A132" s="41">
        <v>129</v>
      </c>
      <c r="B132" s="1" t="s">
        <v>13</v>
      </c>
      <c r="C132" s="42">
        <v>9</v>
      </c>
      <c r="D132" s="6">
        <v>4</v>
      </c>
      <c r="E132" s="43">
        <v>2</v>
      </c>
      <c r="F132" s="44"/>
      <c r="G132" s="43">
        <v>6.17</v>
      </c>
      <c r="H132" s="44"/>
      <c r="I132" s="43">
        <v>23.04</v>
      </c>
      <c r="J132" s="44"/>
      <c r="K132" s="11">
        <v>0.82037772631578953</v>
      </c>
      <c r="L132" s="11">
        <v>3.6510690526315788E-2</v>
      </c>
      <c r="M132" s="6"/>
      <c r="N132" s="46">
        <f t="shared" si="1"/>
        <v>32.066888416842104</v>
      </c>
      <c r="O132" s="47"/>
      <c r="P132" s="65"/>
    </row>
    <row r="133" spans="1:16" x14ac:dyDescent="0.25">
      <c r="A133" s="41">
        <v>130</v>
      </c>
      <c r="B133" s="1" t="s">
        <v>14</v>
      </c>
      <c r="C133" s="42">
        <v>1</v>
      </c>
      <c r="D133" s="6">
        <v>4</v>
      </c>
      <c r="E133" s="43">
        <v>2</v>
      </c>
      <c r="F133" s="44"/>
      <c r="G133" s="43">
        <v>6.17</v>
      </c>
      <c r="H133" s="44"/>
      <c r="I133" s="43">
        <v>23.04</v>
      </c>
      <c r="J133" s="44"/>
      <c r="K133" s="11">
        <v>0.85920000000000007</v>
      </c>
      <c r="L133" s="11">
        <v>3.1730605564648115E-2</v>
      </c>
      <c r="M133" s="11">
        <v>0.37028923076923076</v>
      </c>
      <c r="N133" s="46">
        <f t="shared" ref="N133:N196" si="2">E133+G133+I133+K133+L133+M133</f>
        <v>32.47121983633388</v>
      </c>
      <c r="O133" s="47"/>
      <c r="P133" s="65"/>
    </row>
    <row r="134" spans="1:16" x14ac:dyDescent="0.25">
      <c r="A134" s="41">
        <v>131</v>
      </c>
      <c r="B134" s="1" t="s">
        <v>14</v>
      </c>
      <c r="C134" s="42">
        <v>3</v>
      </c>
      <c r="D134" s="6">
        <v>4</v>
      </c>
      <c r="E134" s="43">
        <v>2</v>
      </c>
      <c r="F134" s="44"/>
      <c r="G134" s="43">
        <v>6.17</v>
      </c>
      <c r="H134" s="44"/>
      <c r="I134" s="43">
        <v>23.04</v>
      </c>
      <c r="J134" s="44"/>
      <c r="K134" s="11">
        <v>0.61408016586643399</v>
      </c>
      <c r="L134" s="11">
        <v>4.2614928270042193E-2</v>
      </c>
      <c r="M134" s="6"/>
      <c r="N134" s="46">
        <f t="shared" si="2"/>
        <v>31.866695094136475</v>
      </c>
      <c r="O134" s="47"/>
      <c r="P134" s="65"/>
    </row>
    <row r="135" spans="1:16" x14ac:dyDescent="0.25">
      <c r="A135" s="41">
        <v>132</v>
      </c>
      <c r="B135" s="1" t="s">
        <v>14</v>
      </c>
      <c r="C135" s="42">
        <v>4</v>
      </c>
      <c r="D135" s="6">
        <v>4</v>
      </c>
      <c r="E135" s="43">
        <v>2</v>
      </c>
      <c r="F135" s="44"/>
      <c r="G135" s="43">
        <v>6.17</v>
      </c>
      <c r="H135" s="44"/>
      <c r="I135" s="43">
        <v>23.04</v>
      </c>
      <c r="J135" s="44"/>
      <c r="K135" s="11">
        <v>0.86132017273288097</v>
      </c>
      <c r="L135" s="11">
        <v>2.8348935842072792E-2</v>
      </c>
      <c r="M135" s="11">
        <v>0.37120296113510182</v>
      </c>
      <c r="N135" s="46">
        <f t="shared" si="2"/>
        <v>32.470872069710062</v>
      </c>
      <c r="O135" s="47"/>
      <c r="P135" s="65"/>
    </row>
    <row r="136" spans="1:16" x14ac:dyDescent="0.25">
      <c r="A136" s="41">
        <v>133</v>
      </c>
      <c r="B136" s="1" t="s">
        <v>14</v>
      </c>
      <c r="C136" s="42">
        <v>5</v>
      </c>
      <c r="D136" s="6">
        <v>4</v>
      </c>
      <c r="E136" s="43">
        <v>2</v>
      </c>
      <c r="F136" s="44"/>
      <c r="G136" s="43">
        <v>6.17</v>
      </c>
      <c r="H136" s="44"/>
      <c r="I136" s="43">
        <v>23.04</v>
      </c>
      <c r="J136" s="44"/>
      <c r="K136" s="11">
        <v>0.62668790270035479</v>
      </c>
      <c r="L136" s="11">
        <v>4.690015203069571E-2</v>
      </c>
      <c r="M136" s="6"/>
      <c r="N136" s="46">
        <f t="shared" si="2"/>
        <v>31.88358805473105</v>
      </c>
      <c r="O136" s="47"/>
      <c r="P136" s="65"/>
    </row>
    <row r="137" spans="1:16" x14ac:dyDescent="0.25">
      <c r="A137" s="41">
        <v>134</v>
      </c>
      <c r="B137" s="1" t="s">
        <v>14</v>
      </c>
      <c r="C137" s="42">
        <v>6</v>
      </c>
      <c r="D137" s="6">
        <v>4</v>
      </c>
      <c r="E137" s="43">
        <v>2</v>
      </c>
      <c r="F137" s="44"/>
      <c r="G137" s="43">
        <v>6.17</v>
      </c>
      <c r="H137" s="44"/>
      <c r="I137" s="43">
        <v>23.04</v>
      </c>
      <c r="J137" s="44"/>
      <c r="K137" s="11">
        <v>0.8470635097758703</v>
      </c>
      <c r="L137" s="11">
        <v>3.8805268796693687E-2</v>
      </c>
      <c r="M137" s="6"/>
      <c r="N137" s="46">
        <f t="shared" si="2"/>
        <v>32.095868778572566</v>
      </c>
      <c r="O137" s="47"/>
      <c r="P137" s="65"/>
    </row>
    <row r="138" spans="1:16" x14ac:dyDescent="0.25">
      <c r="A138" s="41">
        <v>135</v>
      </c>
      <c r="B138" s="1" t="s">
        <v>14</v>
      </c>
      <c r="C138" s="42">
        <v>7</v>
      </c>
      <c r="D138" s="6">
        <v>4</v>
      </c>
      <c r="E138" s="43">
        <v>2</v>
      </c>
      <c r="F138" s="44"/>
      <c r="G138" s="43">
        <v>6.17</v>
      </c>
      <c r="H138" s="44"/>
      <c r="I138" s="43">
        <v>23.04</v>
      </c>
      <c r="J138" s="44"/>
      <c r="K138" s="11">
        <v>0.62414082472737775</v>
      </c>
      <c r="L138" s="11">
        <v>4.7366173178305764E-2</v>
      </c>
      <c r="M138" s="6"/>
      <c r="N138" s="46">
        <f t="shared" si="2"/>
        <v>31.881506997905685</v>
      </c>
      <c r="O138" s="47"/>
      <c r="P138" s="65"/>
    </row>
    <row r="139" spans="1:16" x14ac:dyDescent="0.25">
      <c r="A139" s="41">
        <v>136</v>
      </c>
      <c r="B139" s="1" t="s">
        <v>14</v>
      </c>
      <c r="C139" s="42">
        <v>8</v>
      </c>
      <c r="D139" s="6">
        <v>4</v>
      </c>
      <c r="E139" s="43">
        <v>2</v>
      </c>
      <c r="F139" s="44"/>
      <c r="G139" s="43">
        <v>6.17</v>
      </c>
      <c r="H139" s="44"/>
      <c r="I139" s="43">
        <v>23.04</v>
      </c>
      <c r="J139" s="44"/>
      <c r="K139" s="11">
        <v>1.1722994289242166</v>
      </c>
      <c r="L139" s="11">
        <v>4.347368421052631E-2</v>
      </c>
      <c r="M139" s="6"/>
      <c r="N139" s="46">
        <f t="shared" si="2"/>
        <v>32.425773113134746</v>
      </c>
      <c r="O139" s="47"/>
      <c r="P139" s="65"/>
    </row>
    <row r="140" spans="1:16" x14ac:dyDescent="0.25">
      <c r="A140" s="41">
        <v>137</v>
      </c>
      <c r="B140" s="1" t="s">
        <v>14</v>
      </c>
      <c r="C140" s="42">
        <v>9</v>
      </c>
      <c r="D140" s="6">
        <v>4</v>
      </c>
      <c r="E140" s="43">
        <v>2</v>
      </c>
      <c r="F140" s="44"/>
      <c r="G140" s="43">
        <v>6.17</v>
      </c>
      <c r="H140" s="44"/>
      <c r="I140" s="43">
        <v>23.04</v>
      </c>
      <c r="J140" s="44"/>
      <c r="K140" s="11">
        <v>0.62640269623831268</v>
      </c>
      <c r="L140" s="11">
        <v>4.7829470174675648E-2</v>
      </c>
      <c r="M140" s="6"/>
      <c r="N140" s="46">
        <f t="shared" si="2"/>
        <v>31.884232166412989</v>
      </c>
      <c r="O140" s="47"/>
      <c r="P140" s="65"/>
    </row>
    <row r="141" spans="1:16" x14ac:dyDescent="0.25">
      <c r="A141" s="9">
        <v>138</v>
      </c>
      <c r="B141" s="1" t="s">
        <v>15</v>
      </c>
      <c r="C141" s="2">
        <v>6</v>
      </c>
      <c r="D141" s="6">
        <v>2</v>
      </c>
      <c r="E141" s="20">
        <v>2.25</v>
      </c>
      <c r="F141" s="21"/>
      <c r="G141" s="20">
        <v>6.71</v>
      </c>
      <c r="H141" s="21"/>
      <c r="I141" s="20">
        <v>27.88</v>
      </c>
      <c r="J141" s="21"/>
      <c r="K141" s="11">
        <v>2.339694853468226</v>
      </c>
      <c r="L141" s="11">
        <v>3.1402284503061699E-2</v>
      </c>
      <c r="M141" s="11">
        <v>0.18914031108562537</v>
      </c>
      <c r="N141" s="18">
        <f t="shared" si="2"/>
        <v>39.40023744905691</v>
      </c>
      <c r="O141" s="19"/>
      <c r="P141" s="8"/>
    </row>
    <row r="142" spans="1:16" x14ac:dyDescent="0.25">
      <c r="A142" s="9">
        <v>139</v>
      </c>
      <c r="B142" s="1" t="s">
        <v>15</v>
      </c>
      <c r="C142" s="2">
        <v>7</v>
      </c>
      <c r="D142" s="6">
        <v>2</v>
      </c>
      <c r="E142" s="20">
        <v>2.25</v>
      </c>
      <c r="F142" s="21"/>
      <c r="G142" s="20">
        <v>6.71</v>
      </c>
      <c r="H142" s="21"/>
      <c r="I142" s="20">
        <v>27.88</v>
      </c>
      <c r="J142" s="21"/>
      <c r="K142" s="11">
        <v>2.4201777663274506</v>
      </c>
      <c r="L142" s="11">
        <v>3.3997771480097895E-2</v>
      </c>
      <c r="M142" s="11">
        <v>0.19564652840396754</v>
      </c>
      <c r="N142" s="18">
        <f t="shared" si="2"/>
        <v>39.489822066211516</v>
      </c>
      <c r="O142" s="19"/>
      <c r="P142" s="8"/>
    </row>
    <row r="143" spans="1:16" x14ac:dyDescent="0.25">
      <c r="A143" s="41">
        <v>140</v>
      </c>
      <c r="B143" s="1" t="s">
        <v>16</v>
      </c>
      <c r="C143" s="42">
        <v>1</v>
      </c>
      <c r="D143" s="6">
        <v>4</v>
      </c>
      <c r="E143" s="43">
        <v>2</v>
      </c>
      <c r="F143" s="44"/>
      <c r="G143" s="43">
        <v>6.17</v>
      </c>
      <c r="H143" s="44"/>
      <c r="I143" s="43">
        <v>23.04</v>
      </c>
      <c r="J143" s="44"/>
      <c r="K143" s="11">
        <v>0.78148124122145346</v>
      </c>
      <c r="L143" s="11">
        <v>3.5239386672215572E-2</v>
      </c>
      <c r="M143" s="6"/>
      <c r="N143" s="46">
        <f t="shared" si="2"/>
        <v>32.026720627893667</v>
      </c>
      <c r="O143" s="47"/>
      <c r="P143" s="65"/>
    </row>
    <row r="144" spans="1:16" x14ac:dyDescent="0.25">
      <c r="A144" s="41">
        <v>141</v>
      </c>
      <c r="B144" s="1" t="s">
        <v>16</v>
      </c>
      <c r="C144" s="42">
        <v>10</v>
      </c>
      <c r="D144" s="6">
        <v>4</v>
      </c>
      <c r="E144" s="43">
        <v>2</v>
      </c>
      <c r="F144" s="44"/>
      <c r="G144" s="43">
        <v>6.17</v>
      </c>
      <c r="H144" s="44"/>
      <c r="I144" s="43">
        <v>23.04</v>
      </c>
      <c r="J144" s="44"/>
      <c r="K144" s="11">
        <v>0.85118210904342162</v>
      </c>
      <c r="L144" s="11">
        <v>4.4752678202198283E-2</v>
      </c>
      <c r="M144" s="6"/>
      <c r="N144" s="46">
        <f t="shared" si="2"/>
        <v>32.105934787245623</v>
      </c>
      <c r="O144" s="47"/>
      <c r="P144" s="65" t="s">
        <v>81</v>
      </c>
    </row>
    <row r="145" spans="1:16" x14ac:dyDescent="0.25">
      <c r="A145" s="41">
        <v>142</v>
      </c>
      <c r="B145" s="1" t="s">
        <v>16</v>
      </c>
      <c r="C145" s="42">
        <v>2</v>
      </c>
      <c r="D145" s="6">
        <v>4</v>
      </c>
      <c r="E145" s="43">
        <v>2</v>
      </c>
      <c r="F145" s="44"/>
      <c r="G145" s="43">
        <v>6.17</v>
      </c>
      <c r="H145" s="44"/>
      <c r="I145" s="43">
        <v>23.04</v>
      </c>
      <c r="J145" s="44"/>
      <c r="K145" s="11">
        <v>0.85193398897654826</v>
      </c>
      <c r="L145" s="11">
        <v>4.46170841889117E-2</v>
      </c>
      <c r="M145" s="6"/>
      <c r="N145" s="46">
        <f t="shared" si="2"/>
        <v>32.106551073165463</v>
      </c>
      <c r="O145" s="47"/>
      <c r="P145" s="65" t="s">
        <v>81</v>
      </c>
    </row>
    <row r="146" spans="1:16" x14ac:dyDescent="0.25">
      <c r="A146" s="41">
        <v>143</v>
      </c>
      <c r="B146" s="1" t="s">
        <v>16</v>
      </c>
      <c r="C146" s="42">
        <v>3</v>
      </c>
      <c r="D146" s="6">
        <v>4</v>
      </c>
      <c r="E146" s="43">
        <v>2</v>
      </c>
      <c r="F146" s="44"/>
      <c r="G146" s="43">
        <v>6.17</v>
      </c>
      <c r="H146" s="44"/>
      <c r="I146" s="43">
        <v>23.04</v>
      </c>
      <c r="J146" s="44"/>
      <c r="K146" s="11">
        <v>0.61076298035866783</v>
      </c>
      <c r="L146" s="11">
        <v>4.1148595217762589E-2</v>
      </c>
      <c r="M146" s="6"/>
      <c r="N146" s="46">
        <f t="shared" si="2"/>
        <v>31.861911575576432</v>
      </c>
      <c r="O146" s="47"/>
      <c r="P146" s="65"/>
    </row>
    <row r="147" spans="1:16" x14ac:dyDescent="0.25">
      <c r="A147" s="41">
        <v>144</v>
      </c>
      <c r="B147" s="1" t="s">
        <v>16</v>
      </c>
      <c r="C147" s="42">
        <v>4</v>
      </c>
      <c r="D147" s="6">
        <v>4</v>
      </c>
      <c r="E147" s="43">
        <v>2</v>
      </c>
      <c r="F147" s="44"/>
      <c r="G147" s="43">
        <v>6.17</v>
      </c>
      <c r="H147" s="44"/>
      <c r="I147" s="43">
        <v>23.04</v>
      </c>
      <c r="J147" s="44"/>
      <c r="K147" s="11">
        <v>0.64558716623600354</v>
      </c>
      <c r="L147" s="11">
        <v>5.204484352569623E-2</v>
      </c>
      <c r="M147" s="6"/>
      <c r="N147" s="46">
        <f t="shared" si="2"/>
        <v>31.907632009761702</v>
      </c>
      <c r="O147" s="47"/>
      <c r="P147" s="65" t="s">
        <v>81</v>
      </c>
    </row>
    <row r="148" spans="1:16" x14ac:dyDescent="0.25">
      <c r="A148" s="41">
        <v>145</v>
      </c>
      <c r="B148" s="1" t="s">
        <v>16</v>
      </c>
      <c r="C148" s="42">
        <v>6</v>
      </c>
      <c r="D148" s="6">
        <v>4</v>
      </c>
      <c r="E148" s="43">
        <v>2</v>
      </c>
      <c r="F148" s="44"/>
      <c r="G148" s="43">
        <v>6.17</v>
      </c>
      <c r="H148" s="44"/>
      <c r="I148" s="43">
        <v>23.04</v>
      </c>
      <c r="J148" s="44"/>
      <c r="K148" s="11">
        <v>0.97313807934578389</v>
      </c>
      <c r="L148" s="11">
        <v>2.7187400817769911E-2</v>
      </c>
      <c r="M148" s="6"/>
      <c r="N148" s="46">
        <f t="shared" si="2"/>
        <v>32.210325480163561</v>
      </c>
      <c r="O148" s="47"/>
      <c r="P148" s="65" t="s">
        <v>81</v>
      </c>
    </row>
    <row r="149" spans="1:16" x14ac:dyDescent="0.25">
      <c r="A149" s="41">
        <v>146</v>
      </c>
      <c r="B149" s="1" t="s">
        <v>16</v>
      </c>
      <c r="C149" s="42">
        <v>8</v>
      </c>
      <c r="D149" s="6">
        <v>4</v>
      </c>
      <c r="E149" s="43">
        <v>2</v>
      </c>
      <c r="F149" s="44"/>
      <c r="G149" s="43">
        <v>6.17</v>
      </c>
      <c r="H149" s="44"/>
      <c r="I149" s="43">
        <v>23.04</v>
      </c>
      <c r="J149" s="44"/>
      <c r="K149" s="11">
        <v>0.62199077998689112</v>
      </c>
      <c r="L149" s="11">
        <v>4.5334051416502798E-2</v>
      </c>
      <c r="M149" s="6"/>
      <c r="N149" s="46">
        <f t="shared" si="2"/>
        <v>31.877324831403396</v>
      </c>
      <c r="O149" s="47"/>
      <c r="P149" s="65"/>
    </row>
    <row r="150" spans="1:16" x14ac:dyDescent="0.25">
      <c r="A150" s="9">
        <v>147</v>
      </c>
      <c r="B150" s="1" t="s">
        <v>17</v>
      </c>
      <c r="C150" s="2">
        <v>10</v>
      </c>
      <c r="D150" s="6">
        <v>2</v>
      </c>
      <c r="E150" s="20">
        <v>2.25</v>
      </c>
      <c r="F150" s="21"/>
      <c r="G150" s="20">
        <v>6.71</v>
      </c>
      <c r="H150" s="21"/>
      <c r="I150" s="20">
        <v>27.88</v>
      </c>
      <c r="J150" s="21"/>
      <c r="K150" s="11">
        <v>1.9291176560665613</v>
      </c>
      <c r="L150" s="11">
        <v>4.9386430950436426E-2</v>
      </c>
      <c r="M150" s="11">
        <v>0.15594935939972437</v>
      </c>
      <c r="N150" s="18">
        <f t="shared" si="2"/>
        <v>38.974453446416724</v>
      </c>
      <c r="O150" s="19"/>
      <c r="P150" s="8"/>
    </row>
    <row r="151" spans="1:16" x14ac:dyDescent="0.25">
      <c r="A151" s="9">
        <v>148</v>
      </c>
      <c r="B151" s="1" t="s">
        <v>17</v>
      </c>
      <c r="C151" s="2">
        <v>12</v>
      </c>
      <c r="D151" s="6">
        <v>2</v>
      </c>
      <c r="E151" s="20">
        <v>2.25</v>
      </c>
      <c r="F151" s="21"/>
      <c r="G151" s="20">
        <v>6.71</v>
      </c>
      <c r="H151" s="21"/>
      <c r="I151" s="20">
        <v>27.88</v>
      </c>
      <c r="J151" s="21"/>
      <c r="K151" s="11">
        <v>2.2119227012813556</v>
      </c>
      <c r="L151" s="11">
        <v>5.6778850327643057E-2</v>
      </c>
      <c r="M151" s="11">
        <v>0.17881124420885683</v>
      </c>
      <c r="N151" s="18">
        <f t="shared" si="2"/>
        <v>39.287512795817861</v>
      </c>
      <c r="O151" s="19"/>
      <c r="P151" s="8"/>
    </row>
    <row r="152" spans="1:16" x14ac:dyDescent="0.25">
      <c r="A152" s="9">
        <v>149</v>
      </c>
      <c r="B152" s="1" t="s">
        <v>17</v>
      </c>
      <c r="C152" s="2">
        <v>14</v>
      </c>
      <c r="D152" s="6">
        <v>2</v>
      </c>
      <c r="E152" s="20">
        <v>2.25</v>
      </c>
      <c r="F152" s="21"/>
      <c r="G152" s="20">
        <v>6.71</v>
      </c>
      <c r="H152" s="21"/>
      <c r="I152" s="20">
        <v>27.88</v>
      </c>
      <c r="J152" s="21"/>
      <c r="K152" s="11">
        <v>1.2016713428405501</v>
      </c>
      <c r="L152" s="11">
        <v>4.589436277989288E-2</v>
      </c>
      <c r="M152" s="11">
        <v>9.7142792475963108E-2</v>
      </c>
      <c r="N152" s="18">
        <f t="shared" si="2"/>
        <v>38.184708498096406</v>
      </c>
      <c r="O152" s="19"/>
      <c r="P152" s="8"/>
    </row>
    <row r="153" spans="1:16" x14ac:dyDescent="0.25">
      <c r="A153" s="9">
        <v>150</v>
      </c>
      <c r="B153" s="1" t="s">
        <v>17</v>
      </c>
      <c r="C153" s="2">
        <v>16</v>
      </c>
      <c r="D153" s="6">
        <v>2</v>
      </c>
      <c r="E153" s="20">
        <v>2.25</v>
      </c>
      <c r="F153" s="21"/>
      <c r="G153" s="20">
        <v>6.71</v>
      </c>
      <c r="H153" s="21"/>
      <c r="I153" s="20">
        <v>27.88</v>
      </c>
      <c r="J153" s="21"/>
      <c r="K153" s="11">
        <v>1.7548704607292371</v>
      </c>
      <c r="L153" s="11">
        <v>4.588837128721307E-2</v>
      </c>
      <c r="M153" s="11">
        <v>0.14186326236743596</v>
      </c>
      <c r="N153" s="18">
        <f t="shared" si="2"/>
        <v>38.782622094383889</v>
      </c>
      <c r="O153" s="19"/>
      <c r="P153" s="8"/>
    </row>
    <row r="154" spans="1:16" x14ac:dyDescent="0.25">
      <c r="A154" s="9">
        <v>151</v>
      </c>
      <c r="B154" s="1" t="s">
        <v>17</v>
      </c>
      <c r="C154" s="2">
        <v>18</v>
      </c>
      <c r="D154" s="6">
        <v>2</v>
      </c>
      <c r="E154" s="20">
        <v>2.25</v>
      </c>
      <c r="F154" s="21"/>
      <c r="G154" s="20">
        <v>6.71</v>
      </c>
      <c r="H154" s="21"/>
      <c r="I154" s="20">
        <v>27.88</v>
      </c>
      <c r="J154" s="21"/>
      <c r="K154" s="11">
        <v>2.1643554050146645</v>
      </c>
      <c r="L154" s="11">
        <v>5.501958982196703E-2</v>
      </c>
      <c r="M154" s="11">
        <v>0.17496591660126398</v>
      </c>
      <c r="N154" s="18">
        <f t="shared" si="2"/>
        <v>39.234340911437904</v>
      </c>
      <c r="O154" s="19"/>
      <c r="P154" s="8"/>
    </row>
    <row r="155" spans="1:16" x14ac:dyDescent="0.25">
      <c r="A155" s="41">
        <v>152</v>
      </c>
      <c r="B155" s="1" t="s">
        <v>17</v>
      </c>
      <c r="C155" s="42">
        <v>2</v>
      </c>
      <c r="D155" s="6">
        <v>4</v>
      </c>
      <c r="E155" s="43">
        <v>2</v>
      </c>
      <c r="F155" s="44"/>
      <c r="G155" s="43">
        <v>6.17</v>
      </c>
      <c r="H155" s="44"/>
      <c r="I155" s="43">
        <v>23.04</v>
      </c>
      <c r="J155" s="44"/>
      <c r="K155" s="11">
        <v>1.0611970610949031</v>
      </c>
      <c r="L155" s="11">
        <v>6.6024640037755267E-2</v>
      </c>
      <c r="M155" s="6"/>
      <c r="N155" s="46">
        <f t="shared" si="2"/>
        <v>32.337221701132655</v>
      </c>
      <c r="O155" s="47"/>
      <c r="P155" s="65"/>
    </row>
    <row r="156" spans="1:16" x14ac:dyDescent="0.25">
      <c r="A156" s="9">
        <v>153</v>
      </c>
      <c r="B156" s="1" t="s">
        <v>17</v>
      </c>
      <c r="C156" s="2">
        <v>20</v>
      </c>
      <c r="D156" s="6">
        <v>2</v>
      </c>
      <c r="E156" s="20">
        <v>2.25</v>
      </c>
      <c r="F156" s="21"/>
      <c r="G156" s="20">
        <v>6.71</v>
      </c>
      <c r="H156" s="21"/>
      <c r="I156" s="20">
        <v>27.88</v>
      </c>
      <c r="J156" s="21"/>
      <c r="K156" s="11">
        <v>1.8927043995523885</v>
      </c>
      <c r="L156" s="11">
        <v>4.8965391439425174E-2</v>
      </c>
      <c r="M156" s="11">
        <v>0.15300572140585431</v>
      </c>
      <c r="N156" s="18">
        <f t="shared" si="2"/>
        <v>38.934675512397668</v>
      </c>
      <c r="O156" s="19"/>
      <c r="P156" s="8"/>
    </row>
    <row r="157" spans="1:16" x14ac:dyDescent="0.25">
      <c r="A157" s="9">
        <v>154</v>
      </c>
      <c r="B157" s="1" t="s">
        <v>17</v>
      </c>
      <c r="C157" s="2">
        <v>22</v>
      </c>
      <c r="D157" s="6">
        <v>2</v>
      </c>
      <c r="E157" s="20">
        <v>2.25</v>
      </c>
      <c r="F157" s="21"/>
      <c r="G157" s="20">
        <v>6.71</v>
      </c>
      <c r="H157" s="21"/>
      <c r="I157" s="20">
        <v>27.88</v>
      </c>
      <c r="J157" s="21"/>
      <c r="K157" s="11">
        <v>1.8442166415801844</v>
      </c>
      <c r="L157" s="11">
        <v>4.7264501307137753E-2</v>
      </c>
      <c r="M157" s="11">
        <v>0.14908598391824449</v>
      </c>
      <c r="N157" s="18">
        <f t="shared" si="2"/>
        <v>38.880567126805573</v>
      </c>
      <c r="O157" s="19"/>
      <c r="P157" s="8"/>
    </row>
    <row r="158" spans="1:16" x14ac:dyDescent="0.25">
      <c r="A158" s="9">
        <v>155</v>
      </c>
      <c r="B158" s="1" t="s">
        <v>17</v>
      </c>
      <c r="C158" s="2">
        <v>24</v>
      </c>
      <c r="D158" s="6">
        <v>2</v>
      </c>
      <c r="E158" s="20">
        <v>2.25</v>
      </c>
      <c r="F158" s="21"/>
      <c r="G158" s="20">
        <v>6.71</v>
      </c>
      <c r="H158" s="21"/>
      <c r="I158" s="20">
        <v>27.88</v>
      </c>
      <c r="J158" s="21"/>
      <c r="K158" s="11">
        <v>1.8420826952526801</v>
      </c>
      <c r="L158" s="11">
        <v>4.6866711434678278E-2</v>
      </c>
      <c r="M158" s="11">
        <v>0.14891347626339971</v>
      </c>
      <c r="N158" s="18">
        <f t="shared" si="2"/>
        <v>38.877862882950765</v>
      </c>
      <c r="O158" s="19"/>
      <c r="P158" s="8"/>
    </row>
    <row r="159" spans="1:16" x14ac:dyDescent="0.25">
      <c r="A159" s="9">
        <v>156</v>
      </c>
      <c r="B159" s="1" t="s">
        <v>17</v>
      </c>
      <c r="C159" s="2">
        <v>26</v>
      </c>
      <c r="D159" s="6">
        <v>2</v>
      </c>
      <c r="E159" s="20">
        <v>2.25</v>
      </c>
      <c r="F159" s="21"/>
      <c r="G159" s="20">
        <v>6.71</v>
      </c>
      <c r="H159" s="21"/>
      <c r="I159" s="20">
        <v>27.88</v>
      </c>
      <c r="J159" s="21"/>
      <c r="K159" s="11">
        <v>2.2409550300155954</v>
      </c>
      <c r="L159" s="11">
        <v>5.8698439402678979E-2</v>
      </c>
      <c r="M159" s="11">
        <v>0.1811582099596232</v>
      </c>
      <c r="N159" s="18">
        <f t="shared" si="2"/>
        <v>39.320811679377904</v>
      </c>
      <c r="O159" s="19"/>
      <c r="P159" s="8"/>
    </row>
    <row r="160" spans="1:16" x14ac:dyDescent="0.25">
      <c r="A160" s="41">
        <v>157</v>
      </c>
      <c r="B160" s="1" t="s">
        <v>17</v>
      </c>
      <c r="C160" s="48" t="s">
        <v>63</v>
      </c>
      <c r="D160" s="6">
        <v>4</v>
      </c>
      <c r="E160" s="43">
        <v>2</v>
      </c>
      <c r="F160" s="44"/>
      <c r="G160" s="43">
        <v>6.17</v>
      </c>
      <c r="H160" s="44"/>
      <c r="I160" s="43">
        <v>23.04</v>
      </c>
      <c r="J160" s="44"/>
      <c r="K160" s="11">
        <v>0.74584429807880293</v>
      </c>
      <c r="L160" s="11">
        <v>2.7024940195851919E-2</v>
      </c>
      <c r="M160" s="11">
        <v>0.24735940569072465</v>
      </c>
      <c r="N160" s="46">
        <f t="shared" si="2"/>
        <v>32.230228643965383</v>
      </c>
      <c r="O160" s="47"/>
      <c r="P160" s="65" t="s">
        <v>81</v>
      </c>
    </row>
    <row r="161" spans="1:16" x14ac:dyDescent="0.25">
      <c r="A161" s="41">
        <v>158</v>
      </c>
      <c r="B161" s="1" t="s">
        <v>17</v>
      </c>
      <c r="C161" s="42">
        <v>56</v>
      </c>
      <c r="D161" s="6">
        <v>4</v>
      </c>
      <c r="E161" s="43">
        <v>2</v>
      </c>
      <c r="F161" s="44"/>
      <c r="G161" s="43">
        <v>6.17</v>
      </c>
      <c r="H161" s="44"/>
      <c r="I161" s="43">
        <v>23.04</v>
      </c>
      <c r="J161" s="44"/>
      <c r="K161" s="11">
        <v>0.88912056571823794</v>
      </c>
      <c r="L161" s="11">
        <v>2.8770467933888242E-2</v>
      </c>
      <c r="M161" s="6"/>
      <c r="N161" s="46">
        <f t="shared" si="2"/>
        <v>32.127891033652126</v>
      </c>
      <c r="O161" s="47"/>
      <c r="P161" s="65"/>
    </row>
    <row r="162" spans="1:16" x14ac:dyDescent="0.25">
      <c r="A162" s="41">
        <v>159</v>
      </c>
      <c r="B162" s="1" t="s">
        <v>17</v>
      </c>
      <c r="C162" s="42">
        <v>58</v>
      </c>
      <c r="D162" s="6">
        <v>4</v>
      </c>
      <c r="E162" s="43">
        <v>2</v>
      </c>
      <c r="F162" s="44"/>
      <c r="G162" s="43">
        <v>6.17</v>
      </c>
      <c r="H162" s="44"/>
      <c r="I162" s="43">
        <v>23.04</v>
      </c>
      <c r="J162" s="44"/>
      <c r="K162" s="11">
        <v>0.90215565116161389</v>
      </c>
      <c r="L162" s="11">
        <v>3.7555738219365288E-2</v>
      </c>
      <c r="M162" s="6"/>
      <c r="N162" s="46">
        <f t="shared" si="2"/>
        <v>32.149711389380982</v>
      </c>
      <c r="O162" s="47"/>
      <c r="P162" s="65"/>
    </row>
    <row r="163" spans="1:16" x14ac:dyDescent="0.25">
      <c r="A163" s="9">
        <v>160</v>
      </c>
      <c r="B163" s="1" t="s">
        <v>17</v>
      </c>
      <c r="C163" s="3" t="s">
        <v>64</v>
      </c>
      <c r="D163" s="6">
        <v>2</v>
      </c>
      <c r="E163" s="20">
        <v>2.25</v>
      </c>
      <c r="F163" s="21"/>
      <c r="G163" s="20">
        <v>6.71</v>
      </c>
      <c r="H163" s="21"/>
      <c r="I163" s="20">
        <v>27.88</v>
      </c>
      <c r="J163" s="21"/>
      <c r="K163" s="11">
        <v>1.8696787548516098</v>
      </c>
      <c r="L163" s="11">
        <v>4.7495237091778726E-2</v>
      </c>
      <c r="M163" s="11">
        <v>0.15114433439840047</v>
      </c>
      <c r="N163" s="18">
        <f t="shared" si="2"/>
        <v>38.908318326341799</v>
      </c>
      <c r="O163" s="19"/>
      <c r="P163" s="8"/>
    </row>
    <row r="164" spans="1:16" x14ac:dyDescent="0.25">
      <c r="A164" s="9">
        <v>161</v>
      </c>
      <c r="B164" s="1" t="s">
        <v>17</v>
      </c>
      <c r="C164" s="2">
        <v>8</v>
      </c>
      <c r="D164" s="6">
        <v>2</v>
      </c>
      <c r="E164" s="20">
        <v>2.25</v>
      </c>
      <c r="F164" s="21"/>
      <c r="G164" s="20">
        <v>6.71</v>
      </c>
      <c r="H164" s="21"/>
      <c r="I164" s="20">
        <v>27.88</v>
      </c>
      <c r="J164" s="21"/>
      <c r="K164" s="11">
        <v>1.89015552800135</v>
      </c>
      <c r="L164" s="11">
        <v>4.8709770941400027E-2</v>
      </c>
      <c r="M164" s="11">
        <v>0.15279967130604491</v>
      </c>
      <c r="N164" s="18">
        <f t="shared" si="2"/>
        <v>38.931664970248796</v>
      </c>
      <c r="O164" s="19"/>
      <c r="P164" s="8"/>
    </row>
    <row r="165" spans="1:16" x14ac:dyDescent="0.25">
      <c r="A165" s="41">
        <v>162</v>
      </c>
      <c r="B165" s="1" t="s">
        <v>18</v>
      </c>
      <c r="C165" s="42">
        <v>1</v>
      </c>
      <c r="D165" s="6">
        <v>4</v>
      </c>
      <c r="E165" s="43">
        <v>2</v>
      </c>
      <c r="F165" s="44"/>
      <c r="G165" s="43">
        <v>6.17</v>
      </c>
      <c r="H165" s="44"/>
      <c r="I165" s="43">
        <v>23.04</v>
      </c>
      <c r="J165" s="44"/>
      <c r="K165" s="11">
        <v>0.91020509860509857</v>
      </c>
      <c r="L165" s="11">
        <v>3.237479557479557E-2</v>
      </c>
      <c r="M165" s="11">
        <v>0.39227088664421994</v>
      </c>
      <c r="N165" s="46">
        <f t="shared" si="2"/>
        <v>32.544850780824113</v>
      </c>
      <c r="O165" s="47"/>
      <c r="P165" s="65"/>
    </row>
    <row r="166" spans="1:16" x14ac:dyDescent="0.25">
      <c r="A166" s="9">
        <v>163</v>
      </c>
      <c r="B166" s="1" t="s">
        <v>18</v>
      </c>
      <c r="C166" s="2">
        <v>5</v>
      </c>
      <c r="D166" s="6">
        <v>5</v>
      </c>
      <c r="E166" s="20">
        <v>1.72</v>
      </c>
      <c r="F166" s="21"/>
      <c r="G166" s="20">
        <v>6.17</v>
      </c>
      <c r="H166" s="21"/>
      <c r="I166" s="20">
        <v>19.04</v>
      </c>
      <c r="J166" s="21"/>
      <c r="K166" s="11">
        <v>1.8047252412371133</v>
      </c>
      <c r="L166" s="11">
        <v>4.763847340206185E-2</v>
      </c>
      <c r="M166" s="6"/>
      <c r="N166" s="18">
        <f t="shared" si="2"/>
        <v>28.782363714639178</v>
      </c>
      <c r="O166" s="19"/>
      <c r="P166" s="8"/>
    </row>
    <row r="167" spans="1:16" x14ac:dyDescent="0.25">
      <c r="A167" s="9">
        <v>164</v>
      </c>
      <c r="B167" s="1" t="s">
        <v>19</v>
      </c>
      <c r="C167" s="2">
        <v>14</v>
      </c>
      <c r="D167" s="6">
        <v>2</v>
      </c>
      <c r="E167" s="20">
        <v>2.25</v>
      </c>
      <c r="F167" s="21"/>
      <c r="G167" s="20">
        <v>6.71</v>
      </c>
      <c r="H167" s="21"/>
      <c r="I167" s="20">
        <v>27.88</v>
      </c>
      <c r="J167" s="21"/>
      <c r="K167" s="11">
        <v>1.8994563178829784</v>
      </c>
      <c r="L167" s="11">
        <v>5.6542527977576709E-2</v>
      </c>
      <c r="M167" s="11">
        <v>0.15355154469198903</v>
      </c>
      <c r="N167" s="18">
        <f t="shared" si="2"/>
        <v>38.949550390552545</v>
      </c>
      <c r="O167" s="19"/>
      <c r="P167" s="8"/>
    </row>
    <row r="168" spans="1:16" x14ac:dyDescent="0.25">
      <c r="A168" s="9">
        <v>165</v>
      </c>
      <c r="B168" s="1" t="s">
        <v>19</v>
      </c>
      <c r="C168" s="2">
        <v>23</v>
      </c>
      <c r="D168" s="6">
        <v>2</v>
      </c>
      <c r="E168" s="20">
        <v>2</v>
      </c>
      <c r="F168" s="21"/>
      <c r="G168" s="20">
        <v>5.97</v>
      </c>
      <c r="H168" s="21"/>
      <c r="I168" s="20">
        <v>24.82</v>
      </c>
      <c r="J168" s="21"/>
      <c r="K168" s="11">
        <v>1.4931825240042267</v>
      </c>
      <c r="L168" s="11">
        <v>4.2437471861074105E-2</v>
      </c>
      <c r="M168" s="11">
        <v>0.1207084790049157</v>
      </c>
      <c r="N168" s="18">
        <f t="shared" si="2"/>
        <v>34.446328474870214</v>
      </c>
      <c r="O168" s="19"/>
      <c r="P168" s="8" t="s">
        <v>90</v>
      </c>
    </row>
    <row r="169" spans="1:16" x14ac:dyDescent="0.25">
      <c r="A169" s="9">
        <v>166</v>
      </c>
      <c r="B169" s="1" t="s">
        <v>19</v>
      </c>
      <c r="C169" s="2">
        <v>24</v>
      </c>
      <c r="D169" s="6">
        <v>2</v>
      </c>
      <c r="E169" s="20">
        <v>2.25</v>
      </c>
      <c r="F169" s="21"/>
      <c r="G169" s="20">
        <v>6.71</v>
      </c>
      <c r="H169" s="21"/>
      <c r="I169" s="20">
        <v>27.88</v>
      </c>
      <c r="J169" s="21"/>
      <c r="K169" s="11">
        <v>1.190823574999031</v>
      </c>
      <c r="L169" s="11">
        <v>3.7989294571240353E-2</v>
      </c>
      <c r="M169" s="11">
        <v>0.13357821133800904</v>
      </c>
      <c r="N169" s="18">
        <f t="shared" si="2"/>
        <v>38.202391080908285</v>
      </c>
      <c r="O169" s="19"/>
      <c r="P169" s="8"/>
    </row>
    <row r="170" spans="1:16" x14ac:dyDescent="0.25">
      <c r="A170" s="41">
        <v>167</v>
      </c>
      <c r="B170" s="1" t="s">
        <v>20</v>
      </c>
      <c r="C170" s="42">
        <v>1</v>
      </c>
      <c r="D170" s="6">
        <v>4</v>
      </c>
      <c r="E170" s="43">
        <v>2</v>
      </c>
      <c r="F170" s="44"/>
      <c r="G170" s="43">
        <v>6.17</v>
      </c>
      <c r="H170" s="44"/>
      <c r="I170" s="43">
        <v>23.04</v>
      </c>
      <c r="J170" s="44"/>
      <c r="K170" s="11">
        <v>0.8671847031330453</v>
      </c>
      <c r="L170" s="11">
        <v>3.4951453241969341E-2</v>
      </c>
      <c r="M170" s="6"/>
      <c r="N170" s="46">
        <f t="shared" si="2"/>
        <v>32.112136156375016</v>
      </c>
      <c r="O170" s="47"/>
      <c r="P170" s="65"/>
    </row>
    <row r="171" spans="1:16" x14ac:dyDescent="0.25">
      <c r="A171" s="41">
        <v>168</v>
      </c>
      <c r="B171" s="1" t="s">
        <v>20</v>
      </c>
      <c r="C171" s="42">
        <v>10</v>
      </c>
      <c r="D171" s="6">
        <v>4</v>
      </c>
      <c r="E171" s="43">
        <v>2</v>
      </c>
      <c r="F171" s="44"/>
      <c r="G171" s="43">
        <v>6.17</v>
      </c>
      <c r="H171" s="44"/>
      <c r="I171" s="43">
        <v>23.04</v>
      </c>
      <c r="J171" s="44"/>
      <c r="K171" s="11">
        <v>1.0778071846811206</v>
      </c>
      <c r="L171" s="11">
        <v>2.0449256211425858E-2</v>
      </c>
      <c r="M171" s="11">
        <v>0.46450231998733971</v>
      </c>
      <c r="N171" s="46">
        <f t="shared" si="2"/>
        <v>32.772758760879888</v>
      </c>
      <c r="O171" s="47"/>
      <c r="P171" s="65"/>
    </row>
    <row r="172" spans="1:16" x14ac:dyDescent="0.25">
      <c r="A172" s="41">
        <v>169</v>
      </c>
      <c r="B172" s="1" t="s">
        <v>20</v>
      </c>
      <c r="C172" s="42">
        <v>11</v>
      </c>
      <c r="D172" s="6">
        <v>4</v>
      </c>
      <c r="E172" s="43">
        <v>2</v>
      </c>
      <c r="F172" s="44"/>
      <c r="G172" s="43">
        <v>6.17</v>
      </c>
      <c r="H172" s="44"/>
      <c r="I172" s="43">
        <v>23.04</v>
      </c>
      <c r="J172" s="44"/>
      <c r="K172" s="11">
        <v>0.84718501655368139</v>
      </c>
      <c r="L172" s="11">
        <v>3.6526943717483835E-2</v>
      </c>
      <c r="M172" s="6"/>
      <c r="N172" s="46">
        <f t="shared" si="2"/>
        <v>32.093711960271165</v>
      </c>
      <c r="O172" s="47"/>
      <c r="P172" s="65"/>
    </row>
    <row r="173" spans="1:16" x14ac:dyDescent="0.25">
      <c r="A173" s="41">
        <v>170</v>
      </c>
      <c r="B173" s="1" t="s">
        <v>20</v>
      </c>
      <c r="C173" s="42">
        <v>12</v>
      </c>
      <c r="D173" s="6">
        <v>4</v>
      </c>
      <c r="E173" s="43">
        <v>2</v>
      </c>
      <c r="F173" s="44"/>
      <c r="G173" s="43">
        <v>6.17</v>
      </c>
      <c r="H173" s="44"/>
      <c r="I173" s="43">
        <v>23.04</v>
      </c>
      <c r="J173" s="44"/>
      <c r="K173" s="11">
        <v>1.1966633446282642</v>
      </c>
      <c r="L173" s="11">
        <v>1.7280167430735498E-2</v>
      </c>
      <c r="M173" s="11">
        <v>0.51572573250946785</v>
      </c>
      <c r="N173" s="46">
        <f t="shared" si="2"/>
        <v>32.939669244568464</v>
      </c>
      <c r="O173" s="47"/>
      <c r="P173" s="65"/>
    </row>
    <row r="174" spans="1:16" x14ac:dyDescent="0.25">
      <c r="A174" s="41">
        <v>171</v>
      </c>
      <c r="B174" s="1" t="s">
        <v>20</v>
      </c>
      <c r="C174" s="42">
        <v>13</v>
      </c>
      <c r="D174" s="6">
        <v>4</v>
      </c>
      <c r="E174" s="43">
        <v>2</v>
      </c>
      <c r="F174" s="44"/>
      <c r="G174" s="43">
        <v>6.17</v>
      </c>
      <c r="H174" s="44"/>
      <c r="I174" s="43">
        <v>23.04</v>
      </c>
      <c r="J174" s="44"/>
      <c r="K174" s="11">
        <v>0.46458301195655494</v>
      </c>
      <c r="L174" s="11">
        <v>2.9504275700508075E-2</v>
      </c>
      <c r="M174" s="6"/>
      <c r="N174" s="46">
        <f t="shared" si="2"/>
        <v>31.704087287657064</v>
      </c>
      <c r="O174" s="47"/>
      <c r="P174" s="65"/>
    </row>
    <row r="175" spans="1:16" x14ac:dyDescent="0.25">
      <c r="A175" s="41">
        <v>172</v>
      </c>
      <c r="B175" s="1" t="s">
        <v>20</v>
      </c>
      <c r="C175" s="42">
        <v>14</v>
      </c>
      <c r="D175" s="6">
        <v>4</v>
      </c>
      <c r="E175" s="43">
        <v>2</v>
      </c>
      <c r="F175" s="44"/>
      <c r="G175" s="43">
        <v>6.17</v>
      </c>
      <c r="H175" s="44"/>
      <c r="I175" s="43">
        <v>23.04</v>
      </c>
      <c r="J175" s="44"/>
      <c r="K175" s="11">
        <v>0.80901074691026342</v>
      </c>
      <c r="L175" s="11">
        <v>2.1376007522837186E-2</v>
      </c>
      <c r="M175" s="11">
        <v>0.34865917965251653</v>
      </c>
      <c r="N175" s="46">
        <f t="shared" si="2"/>
        <v>32.389045934085615</v>
      </c>
      <c r="O175" s="47"/>
      <c r="P175" s="65"/>
    </row>
    <row r="176" spans="1:16" x14ac:dyDescent="0.25">
      <c r="A176" s="41">
        <v>173</v>
      </c>
      <c r="B176" s="1" t="s">
        <v>20</v>
      </c>
      <c r="C176" s="42">
        <v>15</v>
      </c>
      <c r="D176" s="6">
        <v>4</v>
      </c>
      <c r="E176" s="43">
        <v>2</v>
      </c>
      <c r="F176" s="44"/>
      <c r="G176" s="43">
        <v>6.17</v>
      </c>
      <c r="H176" s="44"/>
      <c r="I176" s="43">
        <v>23.04</v>
      </c>
      <c r="J176" s="44"/>
      <c r="K176" s="11">
        <v>0.52910418693308792</v>
      </c>
      <c r="L176" s="11">
        <v>3.9870372683055072E-2</v>
      </c>
      <c r="M176" s="6"/>
      <c r="N176" s="46">
        <f t="shared" si="2"/>
        <v>31.778974559616145</v>
      </c>
      <c r="O176" s="47"/>
      <c r="P176" s="65"/>
    </row>
    <row r="177" spans="1:16" x14ac:dyDescent="0.25">
      <c r="A177" s="41">
        <v>174</v>
      </c>
      <c r="B177" s="1" t="s">
        <v>20</v>
      </c>
      <c r="C177" s="42">
        <v>16</v>
      </c>
      <c r="D177" s="6">
        <v>4</v>
      </c>
      <c r="E177" s="43">
        <v>2</v>
      </c>
      <c r="F177" s="44"/>
      <c r="G177" s="43">
        <v>6.17</v>
      </c>
      <c r="H177" s="44"/>
      <c r="I177" s="43">
        <v>23.04</v>
      </c>
      <c r="J177" s="44"/>
      <c r="K177" s="11">
        <v>0.80562459396751751</v>
      </c>
      <c r="L177" s="11">
        <v>2.1691424237015883E-2</v>
      </c>
      <c r="M177" s="11">
        <v>0.34719985008031418</v>
      </c>
      <c r="N177" s="46">
        <f t="shared" si="2"/>
        <v>32.384515868284851</v>
      </c>
      <c r="O177" s="47"/>
      <c r="P177" s="65" t="s">
        <v>81</v>
      </c>
    </row>
    <row r="178" spans="1:16" x14ac:dyDescent="0.25">
      <c r="A178" s="41">
        <v>175</v>
      </c>
      <c r="B178" s="1" t="s">
        <v>20</v>
      </c>
      <c r="C178" s="42">
        <v>17</v>
      </c>
      <c r="D178" s="6">
        <v>4</v>
      </c>
      <c r="E178" s="43">
        <v>2</v>
      </c>
      <c r="F178" s="44"/>
      <c r="G178" s="43">
        <v>6.17</v>
      </c>
      <c r="H178" s="44"/>
      <c r="I178" s="43">
        <v>23.04</v>
      </c>
      <c r="J178" s="44"/>
      <c r="K178" s="11">
        <v>0.52578219169288065</v>
      </c>
      <c r="L178" s="11">
        <v>3.7740077036656605E-2</v>
      </c>
      <c r="M178" s="6"/>
      <c r="N178" s="46">
        <f t="shared" si="2"/>
        <v>31.773522268729536</v>
      </c>
      <c r="O178" s="47"/>
      <c r="P178" s="65"/>
    </row>
    <row r="179" spans="1:16" x14ac:dyDescent="0.25">
      <c r="A179" s="41">
        <v>176</v>
      </c>
      <c r="B179" s="1" t="s">
        <v>20</v>
      </c>
      <c r="C179" s="42">
        <v>18</v>
      </c>
      <c r="D179" s="6">
        <v>4</v>
      </c>
      <c r="E179" s="43">
        <v>2</v>
      </c>
      <c r="F179" s="44"/>
      <c r="G179" s="43">
        <v>6.17</v>
      </c>
      <c r="H179" s="44"/>
      <c r="I179" s="43">
        <v>23.04</v>
      </c>
      <c r="J179" s="44"/>
      <c r="K179" s="11">
        <v>0.82405990783410143</v>
      </c>
      <c r="L179" s="11">
        <v>2.5285714285714283E-2</v>
      </c>
      <c r="M179" s="11">
        <v>0.35514491315136471</v>
      </c>
      <c r="N179" s="46">
        <f t="shared" si="2"/>
        <v>32.414490535271185</v>
      </c>
      <c r="O179" s="47"/>
      <c r="P179" s="65"/>
    </row>
    <row r="180" spans="1:16" x14ac:dyDescent="0.25">
      <c r="A180" s="41">
        <v>177</v>
      </c>
      <c r="B180" s="1" t="s">
        <v>20</v>
      </c>
      <c r="C180" s="42">
        <v>20</v>
      </c>
      <c r="D180" s="6">
        <v>4</v>
      </c>
      <c r="E180" s="43">
        <v>2</v>
      </c>
      <c r="F180" s="44"/>
      <c r="G180" s="43">
        <v>6.17</v>
      </c>
      <c r="H180" s="44"/>
      <c r="I180" s="43">
        <v>23.04</v>
      </c>
      <c r="J180" s="44"/>
      <c r="K180" s="11">
        <v>0.81151680672268911</v>
      </c>
      <c r="L180" s="11">
        <v>2.5936449579831929E-2</v>
      </c>
      <c r="M180" s="11">
        <v>0.34973921568627442</v>
      </c>
      <c r="N180" s="46">
        <f t="shared" si="2"/>
        <v>32.397192471988795</v>
      </c>
      <c r="O180" s="47"/>
      <c r="P180" s="65"/>
    </row>
    <row r="181" spans="1:16" x14ac:dyDescent="0.25">
      <c r="A181" s="41">
        <v>178</v>
      </c>
      <c r="B181" s="1" t="s">
        <v>20</v>
      </c>
      <c r="C181" s="42">
        <v>21</v>
      </c>
      <c r="D181" s="6">
        <v>4</v>
      </c>
      <c r="E181" s="43">
        <v>2</v>
      </c>
      <c r="F181" s="44"/>
      <c r="G181" s="43">
        <v>6.17</v>
      </c>
      <c r="H181" s="44"/>
      <c r="I181" s="43">
        <v>23.04</v>
      </c>
      <c r="J181" s="44"/>
      <c r="K181" s="11">
        <v>0.82032593740487592</v>
      </c>
      <c r="L181" s="11">
        <v>3.723493151064005E-2</v>
      </c>
      <c r="M181" s="6"/>
      <c r="N181" s="46">
        <f t="shared" si="2"/>
        <v>32.067560868915514</v>
      </c>
      <c r="O181" s="47"/>
      <c r="P181" s="65"/>
    </row>
    <row r="182" spans="1:16" x14ac:dyDescent="0.25">
      <c r="A182" s="41">
        <v>179</v>
      </c>
      <c r="B182" s="1" t="s">
        <v>20</v>
      </c>
      <c r="C182" s="42">
        <v>22</v>
      </c>
      <c r="D182" s="6">
        <v>4</v>
      </c>
      <c r="E182" s="43">
        <v>2</v>
      </c>
      <c r="F182" s="44"/>
      <c r="G182" s="43">
        <v>6.17</v>
      </c>
      <c r="H182" s="44"/>
      <c r="I182" s="43">
        <v>23.04</v>
      </c>
      <c r="J182" s="44"/>
      <c r="K182" s="11">
        <v>0.81053084210526305</v>
      </c>
      <c r="L182" s="11">
        <v>2.2573710526315786E-2</v>
      </c>
      <c r="M182" s="11">
        <v>0.34931429473684206</v>
      </c>
      <c r="N182" s="46">
        <f t="shared" si="2"/>
        <v>32.392418847368425</v>
      </c>
      <c r="O182" s="47"/>
      <c r="P182" s="65"/>
    </row>
    <row r="183" spans="1:16" x14ac:dyDescent="0.25">
      <c r="A183" s="41">
        <v>180</v>
      </c>
      <c r="B183" s="1" t="s">
        <v>20</v>
      </c>
      <c r="C183" s="42">
        <v>23</v>
      </c>
      <c r="D183" s="6">
        <v>4</v>
      </c>
      <c r="E183" s="43">
        <v>2</v>
      </c>
      <c r="F183" s="44"/>
      <c r="G183" s="43">
        <v>6.17</v>
      </c>
      <c r="H183" s="44"/>
      <c r="I183" s="43">
        <v>23.04</v>
      </c>
      <c r="J183" s="44"/>
      <c r="K183" s="11">
        <v>0.88659803449934727</v>
      </c>
      <c r="L183" s="11">
        <v>3.8488062676104731E-2</v>
      </c>
      <c r="M183" s="6"/>
      <c r="N183" s="46">
        <f t="shared" si="2"/>
        <v>32.135086097175453</v>
      </c>
      <c r="O183" s="47"/>
      <c r="P183" s="65"/>
    </row>
    <row r="184" spans="1:16" x14ac:dyDescent="0.25">
      <c r="A184" s="41">
        <v>181</v>
      </c>
      <c r="B184" s="1" t="s">
        <v>20</v>
      </c>
      <c r="C184" s="42">
        <v>24</v>
      </c>
      <c r="D184" s="6">
        <v>4</v>
      </c>
      <c r="E184" s="43">
        <v>2</v>
      </c>
      <c r="F184" s="44"/>
      <c r="G184" s="43">
        <v>6.17</v>
      </c>
      <c r="H184" s="44"/>
      <c r="I184" s="43">
        <v>23.04</v>
      </c>
      <c r="J184" s="44"/>
      <c r="K184" s="11">
        <v>0.8182617784711389</v>
      </c>
      <c r="L184" s="11">
        <v>2.5252184087363495E-2</v>
      </c>
      <c r="M184" s="11">
        <v>0.35264609464378577</v>
      </c>
      <c r="N184" s="46">
        <f t="shared" si="2"/>
        <v>32.406160057202293</v>
      </c>
      <c r="O184" s="47"/>
      <c r="P184" s="65"/>
    </row>
    <row r="185" spans="1:16" x14ac:dyDescent="0.25">
      <c r="A185" s="41">
        <v>182</v>
      </c>
      <c r="B185" s="1" t="s">
        <v>20</v>
      </c>
      <c r="C185" s="42">
        <v>3</v>
      </c>
      <c r="D185" s="6">
        <v>4</v>
      </c>
      <c r="E185" s="43">
        <v>2</v>
      </c>
      <c r="F185" s="44"/>
      <c r="G185" s="43">
        <v>6.17</v>
      </c>
      <c r="H185" s="44"/>
      <c r="I185" s="43">
        <v>23.04</v>
      </c>
      <c r="J185" s="44"/>
      <c r="K185" s="11">
        <v>0.82662948361630928</v>
      </c>
      <c r="L185" s="11">
        <v>3.8229790378897829E-2</v>
      </c>
      <c r="M185" s="6"/>
      <c r="N185" s="46">
        <f t="shared" si="2"/>
        <v>32.074859273995209</v>
      </c>
      <c r="O185" s="47"/>
      <c r="P185" s="65"/>
    </row>
    <row r="186" spans="1:16" x14ac:dyDescent="0.25">
      <c r="A186" s="41">
        <v>183</v>
      </c>
      <c r="B186" s="1" t="s">
        <v>20</v>
      </c>
      <c r="C186" s="42">
        <v>33</v>
      </c>
      <c r="D186" s="6">
        <v>4</v>
      </c>
      <c r="E186" s="43">
        <v>2</v>
      </c>
      <c r="F186" s="44"/>
      <c r="G186" s="43">
        <v>6.17</v>
      </c>
      <c r="H186" s="44"/>
      <c r="I186" s="43">
        <v>23.04</v>
      </c>
      <c r="J186" s="44"/>
      <c r="K186" s="11">
        <v>0.8161654439166971</v>
      </c>
      <c r="L186" s="11">
        <v>3.1114024170203196E-2</v>
      </c>
      <c r="M186" s="6"/>
      <c r="N186" s="46">
        <f t="shared" si="2"/>
        <v>32.057279468086897</v>
      </c>
      <c r="O186" s="47"/>
      <c r="P186" s="65"/>
    </row>
    <row r="187" spans="1:16" x14ac:dyDescent="0.25">
      <c r="A187" s="41">
        <v>184</v>
      </c>
      <c r="B187" s="1" t="s">
        <v>20</v>
      </c>
      <c r="C187" s="42">
        <v>35</v>
      </c>
      <c r="D187" s="6">
        <v>4</v>
      </c>
      <c r="E187" s="43">
        <v>2</v>
      </c>
      <c r="F187" s="44"/>
      <c r="G187" s="43">
        <v>6.17</v>
      </c>
      <c r="H187" s="44"/>
      <c r="I187" s="43">
        <v>23.04</v>
      </c>
      <c r="J187" s="44"/>
      <c r="K187" s="11">
        <v>0.91358959158057362</v>
      </c>
      <c r="L187" s="11">
        <v>3.9718691384248973E-2</v>
      </c>
      <c r="M187" s="6"/>
      <c r="N187" s="46">
        <f t="shared" si="2"/>
        <v>32.163308282964827</v>
      </c>
      <c r="O187" s="47"/>
      <c r="P187" s="65"/>
    </row>
    <row r="188" spans="1:16" x14ac:dyDescent="0.25">
      <c r="A188" s="41">
        <v>185</v>
      </c>
      <c r="B188" s="1" t="s">
        <v>20</v>
      </c>
      <c r="C188" s="42">
        <v>37</v>
      </c>
      <c r="D188" s="6">
        <v>4</v>
      </c>
      <c r="E188" s="43">
        <v>2</v>
      </c>
      <c r="F188" s="44"/>
      <c r="G188" s="43">
        <v>6.17</v>
      </c>
      <c r="H188" s="44"/>
      <c r="I188" s="43">
        <v>23.04</v>
      </c>
      <c r="J188" s="44"/>
      <c r="K188" s="11">
        <v>0.90447139017518874</v>
      </c>
      <c r="L188" s="11">
        <v>3.9024905281564715E-2</v>
      </c>
      <c r="M188" s="6"/>
      <c r="N188" s="46">
        <f t="shared" si="2"/>
        <v>32.153496295456755</v>
      </c>
      <c r="O188" s="47"/>
      <c r="P188" s="65"/>
    </row>
    <row r="189" spans="1:16" x14ac:dyDescent="0.25">
      <c r="A189" s="41">
        <v>186</v>
      </c>
      <c r="B189" s="1" t="s">
        <v>20</v>
      </c>
      <c r="C189" s="42">
        <v>39</v>
      </c>
      <c r="D189" s="6">
        <v>4</v>
      </c>
      <c r="E189" s="43">
        <v>2</v>
      </c>
      <c r="F189" s="44"/>
      <c r="G189" s="43">
        <v>6.17</v>
      </c>
      <c r="H189" s="44"/>
      <c r="I189" s="43">
        <v>23.04</v>
      </c>
      <c r="J189" s="44"/>
      <c r="K189" s="11">
        <v>0.83187589189189204</v>
      </c>
      <c r="L189" s="11">
        <v>3.8168935828135818E-2</v>
      </c>
      <c r="M189" s="6"/>
      <c r="N189" s="46">
        <f t="shared" si="2"/>
        <v>32.08004482772003</v>
      </c>
      <c r="O189" s="47"/>
      <c r="P189" s="65"/>
    </row>
    <row r="190" spans="1:16" x14ac:dyDescent="0.25">
      <c r="A190" s="9">
        <v>187</v>
      </c>
      <c r="B190" s="1" t="s">
        <v>20</v>
      </c>
      <c r="C190" s="2">
        <v>4</v>
      </c>
      <c r="D190" s="6">
        <v>2</v>
      </c>
      <c r="E190" s="20">
        <v>2.25</v>
      </c>
      <c r="F190" s="21"/>
      <c r="G190" s="20">
        <v>6.71</v>
      </c>
      <c r="H190" s="21"/>
      <c r="I190" s="20">
        <v>27.88</v>
      </c>
      <c r="J190" s="21"/>
      <c r="K190" s="11">
        <v>2.8107858905501524</v>
      </c>
      <c r="L190" s="11">
        <v>3.4189211061111918E-2</v>
      </c>
      <c r="M190" s="11">
        <v>0.295269917259399</v>
      </c>
      <c r="N190" s="18">
        <f t="shared" si="2"/>
        <v>39.980245018870662</v>
      </c>
      <c r="O190" s="19"/>
      <c r="P190" s="8"/>
    </row>
    <row r="191" spans="1:16" x14ac:dyDescent="0.25">
      <c r="A191" s="41">
        <v>188</v>
      </c>
      <c r="B191" s="1" t="s">
        <v>20</v>
      </c>
      <c r="C191" s="42">
        <v>41</v>
      </c>
      <c r="D191" s="6">
        <v>4</v>
      </c>
      <c r="E191" s="43">
        <v>2</v>
      </c>
      <c r="F191" s="44"/>
      <c r="G191" s="43">
        <v>6.17</v>
      </c>
      <c r="H191" s="44"/>
      <c r="I191" s="43">
        <v>23.04</v>
      </c>
      <c r="J191" s="44"/>
      <c r="K191" s="11">
        <v>0.79813121835354617</v>
      </c>
      <c r="L191" s="11">
        <v>3.1111194936567371E-2</v>
      </c>
      <c r="M191" s="6"/>
      <c r="N191" s="46">
        <f t="shared" si="2"/>
        <v>32.039242413290111</v>
      </c>
      <c r="O191" s="47"/>
      <c r="P191" s="65"/>
    </row>
    <row r="192" spans="1:16" x14ac:dyDescent="0.25">
      <c r="A192" s="41">
        <v>189</v>
      </c>
      <c r="B192" s="1" t="s">
        <v>20</v>
      </c>
      <c r="C192" s="42">
        <v>43</v>
      </c>
      <c r="D192" s="6">
        <v>4</v>
      </c>
      <c r="E192" s="43">
        <v>2</v>
      </c>
      <c r="F192" s="44"/>
      <c r="G192" s="43">
        <v>6.17</v>
      </c>
      <c r="H192" s="44"/>
      <c r="I192" s="43">
        <v>23.04</v>
      </c>
      <c r="J192" s="44"/>
      <c r="K192" s="11">
        <v>0.91778344556303781</v>
      </c>
      <c r="L192" s="11">
        <v>3.9288319887992529E-2</v>
      </c>
      <c r="M192" s="6"/>
      <c r="N192" s="46">
        <f t="shared" si="2"/>
        <v>32.167071765451034</v>
      </c>
      <c r="O192" s="47"/>
      <c r="P192" s="65"/>
    </row>
    <row r="193" spans="1:16" x14ac:dyDescent="0.25">
      <c r="A193" s="41">
        <v>190</v>
      </c>
      <c r="B193" s="1" t="s">
        <v>20</v>
      </c>
      <c r="C193" s="42">
        <v>45</v>
      </c>
      <c r="D193" s="6">
        <v>4</v>
      </c>
      <c r="E193" s="43">
        <v>2</v>
      </c>
      <c r="F193" s="44"/>
      <c r="G193" s="43">
        <v>6.17</v>
      </c>
      <c r="H193" s="44"/>
      <c r="I193" s="43">
        <v>23.04</v>
      </c>
      <c r="J193" s="44"/>
      <c r="K193" s="11">
        <v>0.91356802821040273</v>
      </c>
      <c r="L193" s="11">
        <v>3.9440518496751231E-2</v>
      </c>
      <c r="M193" s="6"/>
      <c r="N193" s="46">
        <f t="shared" si="2"/>
        <v>32.163008546707161</v>
      </c>
      <c r="O193" s="47"/>
      <c r="P193" s="65"/>
    </row>
    <row r="194" spans="1:16" x14ac:dyDescent="0.25">
      <c r="A194" s="41">
        <v>191</v>
      </c>
      <c r="B194" s="1" t="s">
        <v>20</v>
      </c>
      <c r="C194" s="42">
        <v>47</v>
      </c>
      <c r="D194" s="6">
        <v>4</v>
      </c>
      <c r="E194" s="43">
        <v>2</v>
      </c>
      <c r="F194" s="44"/>
      <c r="G194" s="43">
        <v>6.17</v>
      </c>
      <c r="H194" s="44"/>
      <c r="I194" s="43">
        <v>23.04</v>
      </c>
      <c r="J194" s="44"/>
      <c r="K194" s="11">
        <v>0.83046861936269767</v>
      </c>
      <c r="L194" s="11">
        <v>3.8020069765510367E-2</v>
      </c>
      <c r="M194" s="6"/>
      <c r="N194" s="46">
        <f t="shared" si="2"/>
        <v>32.078488689128207</v>
      </c>
      <c r="O194" s="47"/>
      <c r="P194" s="65"/>
    </row>
    <row r="195" spans="1:16" x14ac:dyDescent="0.25">
      <c r="A195" s="41">
        <v>192</v>
      </c>
      <c r="B195" s="1" t="s">
        <v>21</v>
      </c>
      <c r="C195" s="42">
        <v>5</v>
      </c>
      <c r="D195" s="6">
        <v>4</v>
      </c>
      <c r="E195" s="43">
        <v>2</v>
      </c>
      <c r="F195" s="44"/>
      <c r="G195" s="43">
        <v>6.17</v>
      </c>
      <c r="H195" s="44"/>
      <c r="I195" s="43">
        <v>23.04</v>
      </c>
      <c r="J195" s="44"/>
      <c r="K195" s="11">
        <v>0.89206694703557332</v>
      </c>
      <c r="L195" s="11">
        <v>3.2241293913043471E-2</v>
      </c>
      <c r="M195" s="6"/>
      <c r="N195" s="46">
        <f t="shared" si="2"/>
        <v>32.13430824094862</v>
      </c>
      <c r="O195" s="47"/>
      <c r="P195" s="65"/>
    </row>
    <row r="196" spans="1:16" x14ac:dyDescent="0.25">
      <c r="A196" s="41">
        <v>193</v>
      </c>
      <c r="B196" s="1" t="s">
        <v>20</v>
      </c>
      <c r="C196" s="42">
        <v>51</v>
      </c>
      <c r="D196" s="6">
        <v>4</v>
      </c>
      <c r="E196" s="43">
        <v>2</v>
      </c>
      <c r="F196" s="44"/>
      <c r="G196" s="43">
        <v>6.17</v>
      </c>
      <c r="H196" s="44"/>
      <c r="I196" s="43">
        <v>23.04</v>
      </c>
      <c r="J196" s="44"/>
      <c r="K196" s="11">
        <v>0.83113077094722754</v>
      </c>
      <c r="L196" s="11">
        <v>3.6700396072743502E-2</v>
      </c>
      <c r="M196" s="6"/>
      <c r="N196" s="46">
        <f t="shared" si="2"/>
        <v>32.077831167019973</v>
      </c>
      <c r="O196" s="47"/>
      <c r="P196" s="65"/>
    </row>
    <row r="197" spans="1:16" x14ac:dyDescent="0.25">
      <c r="A197" s="41">
        <v>194</v>
      </c>
      <c r="B197" s="1" t="s">
        <v>20</v>
      </c>
      <c r="C197" s="42">
        <v>6</v>
      </c>
      <c r="D197" s="6">
        <v>4</v>
      </c>
      <c r="E197" s="43">
        <v>2</v>
      </c>
      <c r="F197" s="44"/>
      <c r="G197" s="43">
        <v>6.17</v>
      </c>
      <c r="H197" s="44"/>
      <c r="I197" s="43">
        <v>23.04</v>
      </c>
      <c r="J197" s="44"/>
      <c r="K197" s="11">
        <v>1.1632309094619417</v>
      </c>
      <c r="L197" s="11">
        <v>3.9797328072920211E-2</v>
      </c>
      <c r="M197" s="6"/>
      <c r="N197" s="46">
        <f t="shared" ref="N197:N260" si="3">E197+G197+I197+K197+L197+M197</f>
        <v>32.413028237534867</v>
      </c>
      <c r="O197" s="47"/>
      <c r="P197" s="65"/>
    </row>
    <row r="198" spans="1:16" x14ac:dyDescent="0.25">
      <c r="A198" s="9">
        <v>195</v>
      </c>
      <c r="B198" s="1" t="s">
        <v>20</v>
      </c>
      <c r="C198" s="2">
        <v>61</v>
      </c>
      <c r="D198" s="6">
        <v>2</v>
      </c>
      <c r="E198" s="20">
        <v>2.25</v>
      </c>
      <c r="F198" s="21"/>
      <c r="G198" s="20">
        <v>6.71</v>
      </c>
      <c r="H198" s="21"/>
      <c r="I198" s="20">
        <v>27.88</v>
      </c>
      <c r="J198" s="21"/>
      <c r="K198" s="11">
        <v>2.7687227908919994</v>
      </c>
      <c r="L198" s="11">
        <v>3.8606438009191557E-2</v>
      </c>
      <c r="M198" s="11">
        <v>0.22382281569876752</v>
      </c>
      <c r="N198" s="18">
        <f t="shared" si="3"/>
        <v>39.87115204459996</v>
      </c>
      <c r="O198" s="19"/>
      <c r="P198" s="8"/>
    </row>
    <row r="199" spans="1:16" x14ac:dyDescent="0.25">
      <c r="A199" s="9">
        <v>196</v>
      </c>
      <c r="B199" s="1" t="s">
        <v>20</v>
      </c>
      <c r="C199" s="2">
        <v>63</v>
      </c>
      <c r="D199" s="6">
        <v>2</v>
      </c>
      <c r="E199" s="20">
        <v>2.25</v>
      </c>
      <c r="F199" s="21"/>
      <c r="G199" s="20">
        <v>6.71</v>
      </c>
      <c r="H199" s="21"/>
      <c r="I199" s="20">
        <v>27.88</v>
      </c>
      <c r="J199" s="21"/>
      <c r="K199" s="11">
        <v>1.7703136806916702</v>
      </c>
      <c r="L199" s="11">
        <v>4.1105818833347359E-2</v>
      </c>
      <c r="M199" s="11">
        <v>0.14311168817113792</v>
      </c>
      <c r="N199" s="18">
        <f t="shared" si="3"/>
        <v>38.794531187696158</v>
      </c>
      <c r="O199" s="19"/>
      <c r="P199" s="8"/>
    </row>
    <row r="200" spans="1:16" x14ac:dyDescent="0.25">
      <c r="A200" s="41">
        <v>197</v>
      </c>
      <c r="B200" s="1" t="s">
        <v>20</v>
      </c>
      <c r="C200" s="42">
        <v>7</v>
      </c>
      <c r="D200" s="6">
        <v>4</v>
      </c>
      <c r="E200" s="43">
        <v>2</v>
      </c>
      <c r="F200" s="44"/>
      <c r="G200" s="43">
        <v>6.17</v>
      </c>
      <c r="H200" s="44"/>
      <c r="I200" s="43">
        <v>23.04</v>
      </c>
      <c r="J200" s="44"/>
      <c r="K200" s="11">
        <v>0.88997569060773485</v>
      </c>
      <c r="L200" s="11">
        <v>3.7308235439365407E-2</v>
      </c>
      <c r="M200" s="6"/>
      <c r="N200" s="46">
        <f t="shared" si="3"/>
        <v>32.137283926047104</v>
      </c>
      <c r="O200" s="47"/>
      <c r="P200" s="65"/>
    </row>
    <row r="201" spans="1:16" x14ac:dyDescent="0.25">
      <c r="A201" s="41">
        <v>198</v>
      </c>
      <c r="B201" s="1" t="s">
        <v>22</v>
      </c>
      <c r="C201" s="42">
        <v>1</v>
      </c>
      <c r="D201" s="6">
        <v>4</v>
      </c>
      <c r="E201" s="43">
        <v>2</v>
      </c>
      <c r="F201" s="44"/>
      <c r="G201" s="43">
        <v>6.17</v>
      </c>
      <c r="H201" s="44"/>
      <c r="I201" s="43">
        <v>23.04</v>
      </c>
      <c r="J201" s="44"/>
      <c r="K201" s="11">
        <v>0.9831107939339877</v>
      </c>
      <c r="L201" s="11">
        <v>3.6547368421052627E-2</v>
      </c>
      <c r="M201" s="11">
        <v>0.42369103776390132</v>
      </c>
      <c r="N201" s="46">
        <f t="shared" si="3"/>
        <v>32.653349200118946</v>
      </c>
      <c r="O201" s="47"/>
      <c r="P201" s="65"/>
    </row>
    <row r="202" spans="1:16" x14ac:dyDescent="0.25">
      <c r="A202" s="41">
        <v>199</v>
      </c>
      <c r="B202" s="1" t="s">
        <v>22</v>
      </c>
      <c r="C202" s="42">
        <v>35</v>
      </c>
      <c r="D202" s="6">
        <v>4</v>
      </c>
      <c r="E202" s="43">
        <v>2</v>
      </c>
      <c r="F202" s="44"/>
      <c r="G202" s="43">
        <v>6.17</v>
      </c>
      <c r="H202" s="44"/>
      <c r="I202" s="43">
        <v>23.04</v>
      </c>
      <c r="J202" s="44"/>
      <c r="K202" s="11">
        <v>0.80771051192145871</v>
      </c>
      <c r="L202" s="11">
        <v>2.2115380434782606E-2</v>
      </c>
      <c r="M202" s="11">
        <v>0.34809881767180928</v>
      </c>
      <c r="N202" s="46">
        <f t="shared" si="3"/>
        <v>32.387924710028052</v>
      </c>
      <c r="O202" s="47"/>
      <c r="P202" s="65"/>
    </row>
    <row r="203" spans="1:16" x14ac:dyDescent="0.25">
      <c r="A203" s="41">
        <v>200</v>
      </c>
      <c r="B203" s="1" t="s">
        <v>22</v>
      </c>
      <c r="C203" s="42">
        <v>36</v>
      </c>
      <c r="D203" s="6">
        <v>4</v>
      </c>
      <c r="E203" s="43">
        <v>2</v>
      </c>
      <c r="F203" s="44"/>
      <c r="G203" s="43">
        <v>6.17</v>
      </c>
      <c r="H203" s="44"/>
      <c r="I203" s="43">
        <v>23.04</v>
      </c>
      <c r="J203" s="44"/>
      <c r="K203" s="11">
        <v>0.83174641044234965</v>
      </c>
      <c r="L203" s="11">
        <v>2.616172951414068E-2</v>
      </c>
      <c r="M203" s="11">
        <v>0.3584575634517766</v>
      </c>
      <c r="N203" s="46">
        <f t="shared" si="3"/>
        <v>32.426365703408273</v>
      </c>
      <c r="O203" s="47"/>
      <c r="P203" s="65"/>
    </row>
    <row r="204" spans="1:16" x14ac:dyDescent="0.25">
      <c r="A204" s="41">
        <v>201</v>
      </c>
      <c r="B204" s="1" t="s">
        <v>22</v>
      </c>
      <c r="C204" s="42">
        <v>37</v>
      </c>
      <c r="D204" s="6">
        <v>4</v>
      </c>
      <c r="E204" s="43">
        <v>2</v>
      </c>
      <c r="F204" s="44"/>
      <c r="G204" s="43">
        <v>6.17</v>
      </c>
      <c r="H204" s="44"/>
      <c r="I204" s="43">
        <v>23.04</v>
      </c>
      <c r="J204" s="44"/>
      <c r="K204" s="11">
        <v>0.81743026788990825</v>
      </c>
      <c r="L204" s="11">
        <v>2.2693023853211008E-2</v>
      </c>
      <c r="M204" s="11">
        <v>0.35228773871559627</v>
      </c>
      <c r="N204" s="46">
        <f t="shared" si="3"/>
        <v>32.402411030458715</v>
      </c>
      <c r="O204" s="47"/>
      <c r="P204" s="65"/>
    </row>
    <row r="205" spans="1:16" x14ac:dyDescent="0.25">
      <c r="A205" s="41">
        <v>202</v>
      </c>
      <c r="B205" s="1" t="s">
        <v>22</v>
      </c>
      <c r="C205" s="42">
        <v>38</v>
      </c>
      <c r="D205" s="6">
        <v>4</v>
      </c>
      <c r="E205" s="43">
        <v>2</v>
      </c>
      <c r="F205" s="44"/>
      <c r="G205" s="43">
        <v>6.17</v>
      </c>
      <c r="H205" s="44"/>
      <c r="I205" s="43">
        <v>23.04</v>
      </c>
      <c r="J205" s="44"/>
      <c r="K205" s="11">
        <v>0.81336417803302219</v>
      </c>
      <c r="L205" s="11">
        <v>2.2944562096195262E-2</v>
      </c>
      <c r="M205" s="11">
        <v>0.35053537688442205</v>
      </c>
      <c r="N205" s="46">
        <f t="shared" si="3"/>
        <v>32.396844117013636</v>
      </c>
      <c r="O205" s="47"/>
      <c r="P205" s="65"/>
    </row>
    <row r="206" spans="1:16" x14ac:dyDescent="0.25">
      <c r="A206" s="41">
        <v>203</v>
      </c>
      <c r="B206" s="1" t="s">
        <v>22</v>
      </c>
      <c r="C206" s="42">
        <v>39</v>
      </c>
      <c r="D206" s="6">
        <v>4</v>
      </c>
      <c r="E206" s="43">
        <v>2</v>
      </c>
      <c r="F206" s="44"/>
      <c r="G206" s="43">
        <v>6.17</v>
      </c>
      <c r="H206" s="44"/>
      <c r="I206" s="43">
        <v>23.04</v>
      </c>
      <c r="J206" s="44"/>
      <c r="K206" s="11">
        <v>0.51587944301942101</v>
      </c>
      <c r="L206" s="11">
        <v>2.5300384756320991E-2</v>
      </c>
      <c r="M206" s="11">
        <v>0.22232844753878098</v>
      </c>
      <c r="N206" s="46">
        <f t="shared" si="3"/>
        <v>31.973508275314526</v>
      </c>
      <c r="O206" s="47"/>
      <c r="P206" s="65"/>
    </row>
    <row r="207" spans="1:16" x14ac:dyDescent="0.25">
      <c r="A207" s="41">
        <v>204</v>
      </c>
      <c r="B207" s="1" t="s">
        <v>22</v>
      </c>
      <c r="C207" s="42">
        <v>40</v>
      </c>
      <c r="D207" s="6">
        <v>4</v>
      </c>
      <c r="E207" s="43">
        <v>2</v>
      </c>
      <c r="F207" s="44"/>
      <c r="G207" s="43">
        <v>6.17</v>
      </c>
      <c r="H207" s="44"/>
      <c r="I207" s="43">
        <v>23.04</v>
      </c>
      <c r="J207" s="44"/>
      <c r="K207" s="11">
        <v>0.82323577981651375</v>
      </c>
      <c r="L207" s="11">
        <v>2.429846506704305E-2</v>
      </c>
      <c r="M207" s="11">
        <v>0.35478973888496823</v>
      </c>
      <c r="N207" s="46">
        <f t="shared" si="3"/>
        <v>32.412323983768523</v>
      </c>
      <c r="O207" s="47"/>
      <c r="P207" s="65"/>
    </row>
    <row r="208" spans="1:16" x14ac:dyDescent="0.25">
      <c r="A208" s="41">
        <v>205</v>
      </c>
      <c r="B208" s="1" t="s">
        <v>22</v>
      </c>
      <c r="C208" s="42">
        <v>41</v>
      </c>
      <c r="D208" s="6">
        <v>4</v>
      </c>
      <c r="E208" s="43">
        <v>2</v>
      </c>
      <c r="F208" s="44"/>
      <c r="G208" s="43">
        <v>6.17</v>
      </c>
      <c r="H208" s="44"/>
      <c r="I208" s="43">
        <v>23.04</v>
      </c>
      <c r="J208" s="44"/>
      <c r="K208" s="11">
        <v>0.83506251830161071</v>
      </c>
      <c r="L208" s="11">
        <v>2.6511127379209368E-2</v>
      </c>
      <c r="M208" s="11">
        <v>0.35988670571010251</v>
      </c>
      <c r="N208" s="46">
        <f t="shared" si="3"/>
        <v>32.431460351390925</v>
      </c>
      <c r="O208" s="47"/>
      <c r="P208" s="65" t="s">
        <v>81</v>
      </c>
    </row>
    <row r="209" spans="1:16" x14ac:dyDescent="0.25">
      <c r="A209" s="41">
        <v>206</v>
      </c>
      <c r="B209" s="1" t="s">
        <v>22</v>
      </c>
      <c r="C209" s="42">
        <v>43</v>
      </c>
      <c r="D209" s="6">
        <v>4</v>
      </c>
      <c r="E209" s="43">
        <v>2</v>
      </c>
      <c r="F209" s="44"/>
      <c r="G209" s="43">
        <v>6.17</v>
      </c>
      <c r="H209" s="44"/>
      <c r="I209" s="43">
        <v>23.04</v>
      </c>
      <c r="J209" s="44"/>
      <c r="K209" s="11">
        <v>0.81499332888592391</v>
      </c>
      <c r="L209" s="11">
        <v>2.287775183455637E-2</v>
      </c>
      <c r="M209" s="11">
        <v>0.3512374916611074</v>
      </c>
      <c r="N209" s="46">
        <f t="shared" si="3"/>
        <v>32.399108572381593</v>
      </c>
      <c r="O209" s="47"/>
      <c r="P209" s="65"/>
    </row>
    <row r="210" spans="1:16" x14ac:dyDescent="0.25">
      <c r="A210" s="41">
        <v>207</v>
      </c>
      <c r="B210" s="1" t="s">
        <v>22</v>
      </c>
      <c r="C210" s="42">
        <v>44</v>
      </c>
      <c r="D210" s="6">
        <v>4</v>
      </c>
      <c r="E210" s="43">
        <v>2</v>
      </c>
      <c r="F210" s="44"/>
      <c r="G210" s="43">
        <v>6.17</v>
      </c>
      <c r="H210" s="44"/>
      <c r="I210" s="43">
        <v>23.04</v>
      </c>
      <c r="J210" s="44"/>
      <c r="K210" s="11">
        <v>1.066477719778073</v>
      </c>
      <c r="L210" s="11">
        <v>2.0600368445729465E-2</v>
      </c>
      <c r="M210" s="11">
        <v>0.45961966304602642</v>
      </c>
      <c r="N210" s="46">
        <f t="shared" si="3"/>
        <v>32.756697751269826</v>
      </c>
      <c r="O210" s="47"/>
      <c r="P210" s="65"/>
    </row>
    <row r="211" spans="1:16" x14ac:dyDescent="0.25">
      <c r="A211" s="41">
        <v>208</v>
      </c>
      <c r="B211" s="1" t="s">
        <v>23</v>
      </c>
      <c r="C211" s="42">
        <v>17</v>
      </c>
      <c r="D211" s="6">
        <v>4</v>
      </c>
      <c r="E211" s="43">
        <v>2</v>
      </c>
      <c r="F211" s="44"/>
      <c r="G211" s="43">
        <v>6.17</v>
      </c>
      <c r="H211" s="44"/>
      <c r="I211" s="43">
        <v>23.04</v>
      </c>
      <c r="J211" s="44"/>
      <c r="K211" s="11">
        <v>0.79063704616912145</v>
      </c>
      <c r="L211" s="11">
        <v>3.1318787522753598E-2</v>
      </c>
      <c r="M211" s="6"/>
      <c r="N211" s="46">
        <f t="shared" si="3"/>
        <v>32.031955833691882</v>
      </c>
      <c r="O211" s="47"/>
      <c r="P211" s="65"/>
    </row>
    <row r="212" spans="1:16" x14ac:dyDescent="0.25">
      <c r="A212" s="41">
        <v>209</v>
      </c>
      <c r="B212" s="1" t="s">
        <v>23</v>
      </c>
      <c r="C212" s="42">
        <v>19</v>
      </c>
      <c r="D212" s="6">
        <v>4</v>
      </c>
      <c r="E212" s="43">
        <v>2</v>
      </c>
      <c r="F212" s="44"/>
      <c r="G212" s="43">
        <v>6.17</v>
      </c>
      <c r="H212" s="44"/>
      <c r="I212" s="43">
        <v>23.04</v>
      </c>
      <c r="J212" s="44"/>
      <c r="K212" s="11">
        <v>0.81191016855484943</v>
      </c>
      <c r="L212" s="11">
        <v>3.6924674772036467E-2</v>
      </c>
      <c r="M212" s="6"/>
      <c r="N212" s="46">
        <f t="shared" si="3"/>
        <v>32.058834843326892</v>
      </c>
      <c r="O212" s="47"/>
      <c r="P212" s="65"/>
    </row>
    <row r="213" spans="1:16" x14ac:dyDescent="0.25">
      <c r="A213" s="41">
        <v>210</v>
      </c>
      <c r="B213" s="1" t="s">
        <v>24</v>
      </c>
      <c r="C213" s="42">
        <v>1</v>
      </c>
      <c r="D213" s="6">
        <v>4</v>
      </c>
      <c r="E213" s="43">
        <v>2</v>
      </c>
      <c r="F213" s="44"/>
      <c r="G213" s="43">
        <v>6.17</v>
      </c>
      <c r="H213" s="44"/>
      <c r="I213" s="43">
        <v>23.04</v>
      </c>
      <c r="J213" s="44"/>
      <c r="K213" s="11">
        <v>0.50549833290574164</v>
      </c>
      <c r="L213" s="11">
        <v>4.2677386166555489E-2</v>
      </c>
      <c r="M213" s="6"/>
      <c r="N213" s="46">
        <f t="shared" si="3"/>
        <v>31.758175719072298</v>
      </c>
      <c r="O213" s="47"/>
      <c r="P213" s="65"/>
    </row>
    <row r="214" spans="1:16" x14ac:dyDescent="0.25">
      <c r="A214" s="41">
        <v>211</v>
      </c>
      <c r="B214" s="1" t="s">
        <v>25</v>
      </c>
      <c r="C214" s="42">
        <v>2</v>
      </c>
      <c r="D214" s="6">
        <v>4</v>
      </c>
      <c r="E214" s="43">
        <v>2</v>
      </c>
      <c r="F214" s="44"/>
      <c r="G214" s="43">
        <v>6.17</v>
      </c>
      <c r="H214" s="44"/>
      <c r="I214" s="43">
        <v>23.04</v>
      </c>
      <c r="J214" s="44"/>
      <c r="K214" s="11">
        <v>0.48712744724104723</v>
      </c>
      <c r="L214" s="11">
        <v>3.8598258049968269E-2</v>
      </c>
      <c r="M214" s="6"/>
      <c r="N214" s="46">
        <f t="shared" si="3"/>
        <v>31.735725705291017</v>
      </c>
      <c r="O214" s="47"/>
      <c r="P214" s="65"/>
    </row>
    <row r="215" spans="1:16" x14ac:dyDescent="0.25">
      <c r="A215" s="41">
        <v>212</v>
      </c>
      <c r="B215" s="1" t="s">
        <v>24</v>
      </c>
      <c r="C215" s="42">
        <v>6</v>
      </c>
      <c r="D215" s="6">
        <v>4</v>
      </c>
      <c r="E215" s="43">
        <v>2</v>
      </c>
      <c r="F215" s="44"/>
      <c r="G215" s="43">
        <v>6.17</v>
      </c>
      <c r="H215" s="44"/>
      <c r="I215" s="43">
        <v>23.04</v>
      </c>
      <c r="J215" s="44"/>
      <c r="K215" s="11">
        <v>0.50637118247052804</v>
      </c>
      <c r="L215" s="11">
        <v>4.3472920707329568E-2</v>
      </c>
      <c r="M215" s="6"/>
      <c r="N215" s="46">
        <f t="shared" si="3"/>
        <v>31.759844103177858</v>
      </c>
      <c r="O215" s="47"/>
      <c r="P215" s="65"/>
    </row>
    <row r="216" spans="1:16" x14ac:dyDescent="0.25">
      <c r="A216" s="9">
        <v>213</v>
      </c>
      <c r="B216" s="1" t="s">
        <v>26</v>
      </c>
      <c r="C216" s="2">
        <v>4</v>
      </c>
      <c r="D216" s="6">
        <v>2</v>
      </c>
      <c r="E216" s="20">
        <v>2.25</v>
      </c>
      <c r="F216" s="21"/>
      <c r="G216" s="20">
        <v>6.71</v>
      </c>
      <c r="H216" s="21"/>
      <c r="I216" s="20">
        <v>27.88</v>
      </c>
      <c r="J216" s="21"/>
      <c r="K216" s="11">
        <v>2.1329128299821067</v>
      </c>
      <c r="L216" s="11">
        <v>5.2457868301291732E-2</v>
      </c>
      <c r="M216" s="11">
        <v>0.17242410717933218</v>
      </c>
      <c r="N216" s="18">
        <f t="shared" si="3"/>
        <v>39.197794805462728</v>
      </c>
      <c r="O216" s="19"/>
      <c r="P216" s="8"/>
    </row>
    <row r="217" spans="1:16" x14ac:dyDescent="0.25">
      <c r="A217" s="9">
        <v>214</v>
      </c>
      <c r="B217" s="1" t="s">
        <v>26</v>
      </c>
      <c r="C217" s="2">
        <v>5</v>
      </c>
      <c r="D217" s="6">
        <v>2</v>
      </c>
      <c r="E217" s="20">
        <v>2.25</v>
      </c>
      <c r="F217" s="21"/>
      <c r="G217" s="20">
        <v>6.71</v>
      </c>
      <c r="H217" s="21"/>
      <c r="I217" s="20">
        <v>27.88</v>
      </c>
      <c r="J217" s="21"/>
      <c r="K217" s="11">
        <v>1.6696892529163565</v>
      </c>
      <c r="L217" s="11">
        <v>4.3763046816828001E-2</v>
      </c>
      <c r="M217" s="11">
        <v>0.13497723613179449</v>
      </c>
      <c r="N217" s="18">
        <f t="shared" si="3"/>
        <v>38.688429535864984</v>
      </c>
      <c r="O217" s="19"/>
      <c r="P217" s="8"/>
    </row>
    <row r="218" spans="1:16" x14ac:dyDescent="0.25">
      <c r="A218" s="9">
        <v>215</v>
      </c>
      <c r="B218" s="1" t="s">
        <v>26</v>
      </c>
      <c r="C218" s="2">
        <v>6</v>
      </c>
      <c r="D218" s="6">
        <v>2</v>
      </c>
      <c r="E218" s="20">
        <v>2.25</v>
      </c>
      <c r="F218" s="21"/>
      <c r="G218" s="20">
        <v>6.71</v>
      </c>
      <c r="H218" s="21"/>
      <c r="I218" s="20">
        <v>27.88</v>
      </c>
      <c r="J218" s="21"/>
      <c r="K218" s="11">
        <v>2.1202110279947783</v>
      </c>
      <c r="L218" s="11">
        <v>5.368298244886964E-2</v>
      </c>
      <c r="M218" s="11">
        <v>0.17139729687726643</v>
      </c>
      <c r="N218" s="18">
        <f t="shared" si="3"/>
        <v>39.185291307320917</v>
      </c>
      <c r="O218" s="19"/>
      <c r="P218" s="8"/>
    </row>
    <row r="219" spans="1:16" x14ac:dyDescent="0.25">
      <c r="A219" s="9">
        <v>216</v>
      </c>
      <c r="B219" s="1" t="s">
        <v>26</v>
      </c>
      <c r="C219" s="2">
        <v>7</v>
      </c>
      <c r="D219" s="6">
        <v>2</v>
      </c>
      <c r="E219" s="20">
        <v>2.25</v>
      </c>
      <c r="F219" s="21"/>
      <c r="G219" s="20">
        <v>6.71</v>
      </c>
      <c r="H219" s="21"/>
      <c r="I219" s="20">
        <v>27.88</v>
      </c>
      <c r="J219" s="21"/>
      <c r="K219" s="11">
        <v>1.4009315864118321</v>
      </c>
      <c r="L219" s="11">
        <v>4.8699580012831763E-2</v>
      </c>
      <c r="M219" s="11">
        <v>0.11325093768994395</v>
      </c>
      <c r="N219" s="18">
        <f t="shared" si="3"/>
        <v>38.402882104114603</v>
      </c>
      <c r="O219" s="19"/>
      <c r="P219" s="8"/>
    </row>
    <row r="220" spans="1:16" x14ac:dyDescent="0.25">
      <c r="A220" s="9">
        <v>217</v>
      </c>
      <c r="B220" s="1" t="s">
        <v>26</v>
      </c>
      <c r="C220" s="2">
        <v>9</v>
      </c>
      <c r="D220" s="6">
        <v>1</v>
      </c>
      <c r="E220" s="20">
        <v>2.4700000000000002</v>
      </c>
      <c r="F220" s="21"/>
      <c r="G220" s="20">
        <v>7.28</v>
      </c>
      <c r="H220" s="21"/>
      <c r="I220" s="20">
        <v>29.47</v>
      </c>
      <c r="J220" s="21"/>
      <c r="K220" s="11">
        <v>2.0608285187461588</v>
      </c>
      <c r="L220" s="11">
        <v>5.7289743392747394E-2</v>
      </c>
      <c r="M220" s="11">
        <v>0.23116924554394591</v>
      </c>
      <c r="N220" s="18">
        <f t="shared" si="3"/>
        <v>41.569287507682851</v>
      </c>
      <c r="O220" s="19"/>
      <c r="P220" s="8"/>
    </row>
    <row r="221" spans="1:16" x14ac:dyDescent="0.25">
      <c r="A221" s="9">
        <v>218</v>
      </c>
      <c r="B221" s="1" t="s">
        <v>27</v>
      </c>
      <c r="C221" s="2">
        <v>6</v>
      </c>
      <c r="D221" s="6">
        <v>5</v>
      </c>
      <c r="E221" s="20">
        <v>1.72</v>
      </c>
      <c r="F221" s="21"/>
      <c r="G221" s="20">
        <v>6.17</v>
      </c>
      <c r="H221" s="21"/>
      <c r="I221" s="20">
        <v>19.04</v>
      </c>
      <c r="J221" s="21"/>
      <c r="K221" s="11">
        <v>0.84287642045454547</v>
      </c>
      <c r="L221" s="11">
        <v>2.8578124999999996E-2</v>
      </c>
      <c r="M221" s="6"/>
      <c r="N221" s="18">
        <f t="shared" si="3"/>
        <v>27.801454545454543</v>
      </c>
      <c r="O221" s="19"/>
      <c r="P221" s="8"/>
    </row>
    <row r="222" spans="1:16" x14ac:dyDescent="0.25">
      <c r="A222" s="9">
        <v>219</v>
      </c>
      <c r="B222" s="1" t="s">
        <v>28</v>
      </c>
      <c r="C222" s="2">
        <v>37</v>
      </c>
      <c r="D222" s="6">
        <v>2</v>
      </c>
      <c r="E222" s="20">
        <v>2.25</v>
      </c>
      <c r="F222" s="21"/>
      <c r="G222" s="20">
        <v>6.71</v>
      </c>
      <c r="H222" s="21"/>
      <c r="I222" s="20">
        <v>27.88</v>
      </c>
      <c r="J222" s="21"/>
      <c r="K222" s="11">
        <v>1.8114145309610024</v>
      </c>
      <c r="L222" s="11">
        <v>4.2956390379555572E-2</v>
      </c>
      <c r="M222" s="11">
        <v>0.19028707255060304</v>
      </c>
      <c r="N222" s="18">
        <f t="shared" si="3"/>
        <v>38.884657993891167</v>
      </c>
      <c r="O222" s="19"/>
      <c r="P222" s="8"/>
    </row>
    <row r="223" spans="1:16" x14ac:dyDescent="0.25">
      <c r="A223" s="9">
        <v>220</v>
      </c>
      <c r="B223" s="1" t="s">
        <v>28</v>
      </c>
      <c r="C223" s="2">
        <v>39</v>
      </c>
      <c r="D223" s="6">
        <v>2</v>
      </c>
      <c r="E223" s="20">
        <v>2.25</v>
      </c>
      <c r="F223" s="21"/>
      <c r="G223" s="20">
        <v>6.71</v>
      </c>
      <c r="H223" s="21"/>
      <c r="I223" s="20">
        <v>27.88</v>
      </c>
      <c r="J223" s="21"/>
      <c r="K223" s="11">
        <v>2.2450966639979879</v>
      </c>
      <c r="L223" s="11">
        <v>4.7764258959123264E-2</v>
      </c>
      <c r="M223" s="11">
        <v>0.23584489606509584</v>
      </c>
      <c r="N223" s="18">
        <f t="shared" si="3"/>
        <v>39.36870581902221</v>
      </c>
      <c r="O223" s="19"/>
      <c r="P223" s="8"/>
    </row>
    <row r="224" spans="1:16" x14ac:dyDescent="0.25">
      <c r="A224" s="41">
        <v>221</v>
      </c>
      <c r="B224" s="1" t="s">
        <v>28</v>
      </c>
      <c r="C224" s="42">
        <v>41</v>
      </c>
      <c r="D224" s="6">
        <v>4</v>
      </c>
      <c r="E224" s="43">
        <v>2</v>
      </c>
      <c r="F224" s="44"/>
      <c r="G224" s="43">
        <v>6.17</v>
      </c>
      <c r="H224" s="44"/>
      <c r="I224" s="43">
        <v>23.04</v>
      </c>
      <c r="J224" s="44"/>
      <c r="K224" s="11">
        <v>0.48228341547931158</v>
      </c>
      <c r="L224" s="11">
        <v>3.7904351943462894E-2</v>
      </c>
      <c r="M224" s="6"/>
      <c r="N224" s="46">
        <f t="shared" si="3"/>
        <v>31.730187767422777</v>
      </c>
      <c r="O224" s="47"/>
      <c r="P224" s="65" t="s">
        <v>81</v>
      </c>
    </row>
    <row r="225" spans="1:16" x14ac:dyDescent="0.25">
      <c r="A225" s="41">
        <v>222</v>
      </c>
      <c r="B225" s="1" t="s">
        <v>28</v>
      </c>
      <c r="C225" s="42">
        <v>43</v>
      </c>
      <c r="D225" s="6">
        <v>4</v>
      </c>
      <c r="E225" s="43">
        <v>2</v>
      </c>
      <c r="F225" s="44"/>
      <c r="G225" s="43">
        <v>6.17</v>
      </c>
      <c r="H225" s="44"/>
      <c r="I225" s="43">
        <v>23.04</v>
      </c>
      <c r="J225" s="44"/>
      <c r="K225" s="11">
        <v>0.48502231806954216</v>
      </c>
      <c r="L225" s="11">
        <v>3.8361389701691041E-2</v>
      </c>
      <c r="M225" s="6"/>
      <c r="N225" s="46">
        <f t="shared" si="3"/>
        <v>31.733383707771235</v>
      </c>
      <c r="O225" s="47"/>
      <c r="P225" s="65"/>
    </row>
    <row r="226" spans="1:16" x14ac:dyDescent="0.25">
      <c r="A226" s="41">
        <v>223</v>
      </c>
      <c r="B226" s="1" t="s">
        <v>28</v>
      </c>
      <c r="C226" s="42">
        <v>45</v>
      </c>
      <c r="D226" s="6">
        <v>4</v>
      </c>
      <c r="E226" s="43">
        <v>2</v>
      </c>
      <c r="F226" s="44"/>
      <c r="G226" s="43">
        <v>6.17</v>
      </c>
      <c r="H226" s="44"/>
      <c r="I226" s="43">
        <v>23.04</v>
      </c>
      <c r="J226" s="44"/>
      <c r="K226" s="11">
        <v>0.50758399183856973</v>
      </c>
      <c r="L226" s="11">
        <v>4.5857669150830831E-2</v>
      </c>
      <c r="M226" s="6"/>
      <c r="N226" s="46">
        <f t="shared" si="3"/>
        <v>31.7634416609894</v>
      </c>
      <c r="O226" s="47"/>
      <c r="P226" s="65" t="s">
        <v>81</v>
      </c>
    </row>
    <row r="227" spans="1:16" x14ac:dyDescent="0.25">
      <c r="A227" s="41">
        <v>224</v>
      </c>
      <c r="B227" s="1" t="s">
        <v>28</v>
      </c>
      <c r="C227" s="42">
        <v>47</v>
      </c>
      <c r="D227" s="6">
        <v>4</v>
      </c>
      <c r="E227" s="43">
        <v>2</v>
      </c>
      <c r="F227" s="44"/>
      <c r="G227" s="43">
        <v>6.17</v>
      </c>
      <c r="H227" s="44"/>
      <c r="I227" s="43">
        <v>23.04</v>
      </c>
      <c r="J227" s="44"/>
      <c r="K227" s="11">
        <v>0.4842928970251717</v>
      </c>
      <c r="L227" s="11">
        <v>3.8028132723112125E-2</v>
      </c>
      <c r="M227" s="6"/>
      <c r="N227" s="46">
        <f t="shared" si="3"/>
        <v>31.732321029748285</v>
      </c>
      <c r="O227" s="47"/>
      <c r="P227" s="65"/>
    </row>
    <row r="228" spans="1:16" x14ac:dyDescent="0.25">
      <c r="A228" s="41">
        <v>225</v>
      </c>
      <c r="B228" s="1" t="s">
        <v>28</v>
      </c>
      <c r="C228" s="42">
        <v>48</v>
      </c>
      <c r="D228" s="6">
        <v>4</v>
      </c>
      <c r="E228" s="43">
        <v>2</v>
      </c>
      <c r="F228" s="44"/>
      <c r="G228" s="43">
        <v>6.17</v>
      </c>
      <c r="H228" s="44"/>
      <c r="I228" s="43">
        <v>23.04</v>
      </c>
      <c r="J228" s="44"/>
      <c r="K228" s="11">
        <v>0.81130741437444553</v>
      </c>
      <c r="L228" s="11">
        <v>3.2447466193433888E-2</v>
      </c>
      <c r="M228" s="6"/>
      <c r="N228" s="46">
        <f t="shared" si="3"/>
        <v>32.05375488056788</v>
      </c>
      <c r="O228" s="47"/>
      <c r="P228" s="65" t="s">
        <v>81</v>
      </c>
    </row>
    <row r="229" spans="1:16" x14ac:dyDescent="0.25">
      <c r="A229" s="41">
        <v>226</v>
      </c>
      <c r="B229" s="1" t="s">
        <v>28</v>
      </c>
      <c r="C229" s="42">
        <v>49</v>
      </c>
      <c r="D229" s="6">
        <v>4</v>
      </c>
      <c r="E229" s="43">
        <v>2</v>
      </c>
      <c r="F229" s="44"/>
      <c r="G229" s="43">
        <v>6.17</v>
      </c>
      <c r="H229" s="44"/>
      <c r="I229" s="43">
        <v>23.04</v>
      </c>
      <c r="J229" s="44"/>
      <c r="K229" s="11">
        <v>0.4778324520951302</v>
      </c>
      <c r="L229" s="11">
        <v>3.731060575311438E-2</v>
      </c>
      <c r="M229" s="6"/>
      <c r="N229" s="46">
        <f t="shared" si="3"/>
        <v>31.725143057848243</v>
      </c>
      <c r="O229" s="47"/>
      <c r="P229" s="65" t="s">
        <v>81</v>
      </c>
    </row>
    <row r="230" spans="1:16" x14ac:dyDescent="0.25">
      <c r="A230" s="41">
        <v>227</v>
      </c>
      <c r="B230" s="1" t="s">
        <v>28</v>
      </c>
      <c r="C230" s="42">
        <v>50</v>
      </c>
      <c r="D230" s="6">
        <v>4</v>
      </c>
      <c r="E230" s="43">
        <v>2</v>
      </c>
      <c r="F230" s="44"/>
      <c r="G230" s="43">
        <v>6.17</v>
      </c>
      <c r="H230" s="44"/>
      <c r="I230" s="43">
        <v>23.04</v>
      </c>
      <c r="J230" s="44"/>
      <c r="K230" s="11">
        <v>0.8169192170062004</v>
      </c>
      <c r="L230" s="11">
        <v>3.3708680602302921E-2</v>
      </c>
      <c r="M230" s="6"/>
      <c r="N230" s="46">
        <f t="shared" si="3"/>
        <v>32.060627897608505</v>
      </c>
      <c r="O230" s="47"/>
      <c r="P230" s="65" t="s">
        <v>81</v>
      </c>
    </row>
    <row r="231" spans="1:16" x14ac:dyDescent="0.25">
      <c r="A231" s="41">
        <v>228</v>
      </c>
      <c r="B231" s="1" t="s">
        <v>28</v>
      </c>
      <c r="C231" s="42">
        <v>51</v>
      </c>
      <c r="D231" s="6">
        <v>4</v>
      </c>
      <c r="E231" s="43">
        <v>2</v>
      </c>
      <c r="F231" s="44"/>
      <c r="G231" s="43">
        <v>6.17</v>
      </c>
      <c r="H231" s="44"/>
      <c r="I231" s="43">
        <v>23.04</v>
      </c>
      <c r="J231" s="44"/>
      <c r="K231" s="11">
        <v>0.4548923863245905</v>
      </c>
      <c r="L231" s="11">
        <v>3.158643826594891E-2</v>
      </c>
      <c r="M231" s="6"/>
      <c r="N231" s="46">
        <f t="shared" si="3"/>
        <v>31.696478824590542</v>
      </c>
      <c r="O231" s="47"/>
      <c r="P231" s="65"/>
    </row>
    <row r="232" spans="1:16" x14ac:dyDescent="0.25">
      <c r="A232" s="41">
        <v>229</v>
      </c>
      <c r="B232" s="1" t="s">
        <v>28</v>
      </c>
      <c r="C232" s="42">
        <v>52</v>
      </c>
      <c r="D232" s="6">
        <v>4</v>
      </c>
      <c r="E232" s="43">
        <v>2</v>
      </c>
      <c r="F232" s="44"/>
      <c r="G232" s="43">
        <v>6.17</v>
      </c>
      <c r="H232" s="44"/>
      <c r="I232" s="43">
        <v>23.04</v>
      </c>
      <c r="J232" s="44"/>
      <c r="K232" s="11">
        <v>0.79380783955930445</v>
      </c>
      <c r="L232" s="11">
        <v>3.2050477879153036E-2</v>
      </c>
      <c r="M232" s="6"/>
      <c r="N232" s="46">
        <f t="shared" si="3"/>
        <v>32.035858317438461</v>
      </c>
      <c r="O232" s="47"/>
      <c r="P232" s="65"/>
    </row>
    <row r="233" spans="1:16" x14ac:dyDescent="0.25">
      <c r="A233" s="41">
        <v>230</v>
      </c>
      <c r="B233" s="1" t="s">
        <v>28</v>
      </c>
      <c r="C233" s="42">
        <v>53</v>
      </c>
      <c r="D233" s="6">
        <v>4</v>
      </c>
      <c r="E233" s="43">
        <v>2</v>
      </c>
      <c r="F233" s="44"/>
      <c r="G233" s="43">
        <v>6.17</v>
      </c>
      <c r="H233" s="44"/>
      <c r="I233" s="43">
        <v>23.04</v>
      </c>
      <c r="J233" s="44"/>
      <c r="K233" s="11">
        <v>0.45242513977943066</v>
      </c>
      <c r="L233" s="11">
        <v>3.0683897352597526E-2</v>
      </c>
      <c r="M233" s="6"/>
      <c r="N233" s="46">
        <f t="shared" si="3"/>
        <v>31.693109037132032</v>
      </c>
      <c r="O233" s="47"/>
      <c r="P233" s="65"/>
    </row>
    <row r="234" spans="1:16" x14ac:dyDescent="0.25">
      <c r="A234" s="41">
        <v>231</v>
      </c>
      <c r="B234" s="1" t="s">
        <v>28</v>
      </c>
      <c r="C234" s="42">
        <v>56</v>
      </c>
      <c r="D234" s="6">
        <v>4</v>
      </c>
      <c r="E234" s="43">
        <v>2</v>
      </c>
      <c r="F234" s="44"/>
      <c r="G234" s="43">
        <v>6.17</v>
      </c>
      <c r="H234" s="44"/>
      <c r="I234" s="43">
        <v>23.04</v>
      </c>
      <c r="J234" s="44"/>
      <c r="K234" s="11">
        <v>0.79560892355694235</v>
      </c>
      <c r="L234" s="11">
        <v>3.1205548968625409E-2</v>
      </c>
      <c r="M234" s="6"/>
      <c r="N234" s="46">
        <f t="shared" si="3"/>
        <v>32.03681447252557</v>
      </c>
      <c r="O234" s="47"/>
      <c r="P234" s="65"/>
    </row>
    <row r="235" spans="1:16" x14ac:dyDescent="0.25">
      <c r="A235" s="41">
        <v>232</v>
      </c>
      <c r="B235" s="1" t="s">
        <v>28</v>
      </c>
      <c r="C235" s="42">
        <v>58</v>
      </c>
      <c r="D235" s="6">
        <v>4</v>
      </c>
      <c r="E235" s="43">
        <v>2</v>
      </c>
      <c r="F235" s="44"/>
      <c r="G235" s="43">
        <v>6.17</v>
      </c>
      <c r="H235" s="44"/>
      <c r="I235" s="43">
        <v>23.04</v>
      </c>
      <c r="J235" s="44"/>
      <c r="K235" s="11">
        <v>0.80061015223097109</v>
      </c>
      <c r="L235" s="11">
        <v>3.2183359230096235E-2</v>
      </c>
      <c r="M235" s="6"/>
      <c r="N235" s="46">
        <f t="shared" si="3"/>
        <v>32.04279351146107</v>
      </c>
      <c r="O235" s="47"/>
      <c r="P235" s="65"/>
    </row>
    <row r="236" spans="1:16" x14ac:dyDescent="0.25">
      <c r="A236" s="9">
        <v>233</v>
      </c>
      <c r="B236" s="1" t="s">
        <v>28</v>
      </c>
      <c r="C236" s="2">
        <v>69</v>
      </c>
      <c r="D236" s="6">
        <v>2</v>
      </c>
      <c r="E236" s="20">
        <v>2.25</v>
      </c>
      <c r="F236" s="21"/>
      <c r="G236" s="20">
        <v>6.71</v>
      </c>
      <c r="H236" s="21"/>
      <c r="I236" s="20">
        <v>27.88</v>
      </c>
      <c r="J236" s="21"/>
      <c r="K236" s="11">
        <v>1.4531629359063936</v>
      </c>
      <c r="L236" s="11">
        <v>2.6071608929061015E-2</v>
      </c>
      <c r="M236" s="11">
        <v>0.15265314277122818</v>
      </c>
      <c r="N236" s="18">
        <f t="shared" si="3"/>
        <v>38.471887687606682</v>
      </c>
      <c r="O236" s="19"/>
      <c r="P236" s="8"/>
    </row>
    <row r="237" spans="1:16" x14ac:dyDescent="0.25">
      <c r="A237" s="9">
        <v>234</v>
      </c>
      <c r="B237" s="1" t="s">
        <v>28</v>
      </c>
      <c r="C237" s="2">
        <v>73</v>
      </c>
      <c r="D237" s="6">
        <v>2</v>
      </c>
      <c r="E237" s="20">
        <v>2.25</v>
      </c>
      <c r="F237" s="21"/>
      <c r="G237" s="20">
        <v>6.71</v>
      </c>
      <c r="H237" s="21"/>
      <c r="I237" s="20">
        <v>27.88</v>
      </c>
      <c r="J237" s="21"/>
      <c r="K237" s="11">
        <v>1.9158745729484874</v>
      </c>
      <c r="L237" s="11">
        <v>4.4530539298255623E-2</v>
      </c>
      <c r="M237" s="11">
        <v>0.20126048324625759</v>
      </c>
      <c r="N237" s="18">
        <f t="shared" si="3"/>
        <v>39.001665595493009</v>
      </c>
      <c r="O237" s="19"/>
      <c r="P237" s="8"/>
    </row>
    <row r="238" spans="1:16" x14ac:dyDescent="0.25">
      <c r="A238" s="9">
        <v>235</v>
      </c>
      <c r="B238" s="1" t="s">
        <v>28</v>
      </c>
      <c r="C238" s="2">
        <v>75</v>
      </c>
      <c r="D238" s="6">
        <v>2</v>
      </c>
      <c r="E238" s="20">
        <v>2.25</v>
      </c>
      <c r="F238" s="21"/>
      <c r="G238" s="20">
        <v>6.71</v>
      </c>
      <c r="H238" s="21"/>
      <c r="I238" s="20">
        <v>27.88</v>
      </c>
      <c r="J238" s="21"/>
      <c r="K238" s="11">
        <v>2.0184195798921443</v>
      </c>
      <c r="L238" s="11">
        <v>4.7639045706527883E-2</v>
      </c>
      <c r="M238" s="11">
        <v>0.21203272165026207</v>
      </c>
      <c r="N238" s="18">
        <f t="shared" si="3"/>
        <v>39.118091347248935</v>
      </c>
      <c r="O238" s="19"/>
      <c r="P238" s="8"/>
    </row>
    <row r="239" spans="1:16" x14ac:dyDescent="0.25">
      <c r="A239" s="9">
        <v>236</v>
      </c>
      <c r="B239" s="1" t="s">
        <v>28</v>
      </c>
      <c r="C239" s="2">
        <v>77</v>
      </c>
      <c r="D239" s="6">
        <v>2</v>
      </c>
      <c r="E239" s="20">
        <v>2.25</v>
      </c>
      <c r="F239" s="21"/>
      <c r="G239" s="20">
        <v>6.71</v>
      </c>
      <c r="H239" s="21"/>
      <c r="I239" s="20">
        <v>27.88</v>
      </c>
      <c r="J239" s="21"/>
      <c r="K239" s="11">
        <v>2.0698452791654018</v>
      </c>
      <c r="L239" s="11">
        <v>5.1280196919934858E-2</v>
      </c>
      <c r="M239" s="11">
        <v>0.21743493390003588</v>
      </c>
      <c r="N239" s="18">
        <f t="shared" si="3"/>
        <v>39.178560409985373</v>
      </c>
      <c r="O239" s="19"/>
      <c r="P239" s="8"/>
    </row>
    <row r="240" spans="1:16" x14ac:dyDescent="0.25">
      <c r="A240" s="9">
        <v>237</v>
      </c>
      <c r="B240" s="1" t="s">
        <v>28</v>
      </c>
      <c r="C240" s="2">
        <v>79</v>
      </c>
      <c r="D240" s="6">
        <v>2</v>
      </c>
      <c r="E240" s="20">
        <v>2.25</v>
      </c>
      <c r="F240" s="21"/>
      <c r="G240" s="20">
        <v>6.71</v>
      </c>
      <c r="H240" s="21"/>
      <c r="I240" s="20">
        <v>27.88</v>
      </c>
      <c r="J240" s="21"/>
      <c r="K240" s="11">
        <v>2.4162692542070974</v>
      </c>
      <c r="L240" s="11">
        <v>6.5658553649275767E-2</v>
      </c>
      <c r="M240" s="11">
        <v>0.25382638541227204</v>
      </c>
      <c r="N240" s="18">
        <f t="shared" si="3"/>
        <v>39.575754193268651</v>
      </c>
      <c r="O240" s="19"/>
      <c r="P240" s="8"/>
    </row>
    <row r="241" spans="1:16" x14ac:dyDescent="0.25">
      <c r="A241" s="9">
        <v>238</v>
      </c>
      <c r="B241" s="1" t="s">
        <v>29</v>
      </c>
      <c r="C241" s="2" t="s">
        <v>53</v>
      </c>
      <c r="D241" s="6">
        <v>2</v>
      </c>
      <c r="E241" s="20">
        <v>2.25</v>
      </c>
      <c r="F241" s="21"/>
      <c r="G241" s="20">
        <v>6.71</v>
      </c>
      <c r="H241" s="21"/>
      <c r="I241" s="20">
        <v>27.88</v>
      </c>
      <c r="J241" s="21"/>
      <c r="K241" s="11">
        <v>2.2207477224803975</v>
      </c>
      <c r="L241" s="11">
        <v>5.655270845701884E-2</v>
      </c>
      <c r="M241" s="11">
        <v>0.23328706696419427</v>
      </c>
      <c r="N241" s="18">
        <f t="shared" si="3"/>
        <v>39.350587497901614</v>
      </c>
      <c r="O241" s="19"/>
      <c r="P241" s="8"/>
    </row>
    <row r="242" spans="1:16" x14ac:dyDescent="0.25">
      <c r="A242" s="41">
        <v>239</v>
      </c>
      <c r="B242" s="1" t="s">
        <v>30</v>
      </c>
      <c r="C242" s="42">
        <v>183</v>
      </c>
      <c r="D242" s="6">
        <v>4</v>
      </c>
      <c r="E242" s="43">
        <v>2</v>
      </c>
      <c r="F242" s="44"/>
      <c r="G242" s="43">
        <v>6.17</v>
      </c>
      <c r="H242" s="44"/>
      <c r="I242" s="43">
        <v>23.04</v>
      </c>
      <c r="J242" s="44"/>
      <c r="K242" s="11">
        <v>0.65249712011238581</v>
      </c>
      <c r="L242" s="11">
        <v>4.2583881994848971E-2</v>
      </c>
      <c r="M242" s="6"/>
      <c r="N242" s="46">
        <f t="shared" si="3"/>
        <v>31.905081002107234</v>
      </c>
      <c r="O242" s="47"/>
      <c r="P242" s="65"/>
    </row>
    <row r="243" spans="1:16" x14ac:dyDescent="0.25">
      <c r="A243" s="41">
        <v>240</v>
      </c>
      <c r="B243" s="1" t="s">
        <v>30</v>
      </c>
      <c r="C243" s="42">
        <v>185</v>
      </c>
      <c r="D243" s="6">
        <v>4</v>
      </c>
      <c r="E243" s="43">
        <v>2</v>
      </c>
      <c r="F243" s="44"/>
      <c r="G243" s="43">
        <v>6.17</v>
      </c>
      <c r="H243" s="44"/>
      <c r="I243" s="43">
        <v>23.04</v>
      </c>
      <c r="J243" s="44"/>
      <c r="K243" s="11">
        <v>0.90515267568782976</v>
      </c>
      <c r="L243" s="11">
        <v>3.7604377580638566E-2</v>
      </c>
      <c r="M243" s="6"/>
      <c r="N243" s="46">
        <f t="shared" si="3"/>
        <v>32.152757053268466</v>
      </c>
      <c r="O243" s="47"/>
      <c r="P243" s="65"/>
    </row>
    <row r="244" spans="1:16" x14ac:dyDescent="0.25">
      <c r="A244" s="41">
        <v>241</v>
      </c>
      <c r="B244" s="1" t="s">
        <v>30</v>
      </c>
      <c r="C244" s="42">
        <v>187</v>
      </c>
      <c r="D244" s="6">
        <v>4</v>
      </c>
      <c r="E244" s="43">
        <v>2</v>
      </c>
      <c r="F244" s="44"/>
      <c r="G244" s="43">
        <v>6.17</v>
      </c>
      <c r="H244" s="44"/>
      <c r="I244" s="43">
        <v>23.04</v>
      </c>
      <c r="J244" s="44"/>
      <c r="K244" s="11">
        <v>0.88063654170125993</v>
      </c>
      <c r="L244" s="11">
        <v>2.993662311282352E-2</v>
      </c>
      <c r="M244" s="6"/>
      <c r="N244" s="46">
        <f t="shared" si="3"/>
        <v>32.120573164814083</v>
      </c>
      <c r="O244" s="47"/>
      <c r="P244" s="65"/>
    </row>
    <row r="245" spans="1:16" x14ac:dyDescent="0.25">
      <c r="A245" s="41">
        <v>242</v>
      </c>
      <c r="B245" s="1" t="s">
        <v>30</v>
      </c>
      <c r="C245" s="42">
        <v>189</v>
      </c>
      <c r="D245" s="6">
        <v>4</v>
      </c>
      <c r="E245" s="43">
        <v>2</v>
      </c>
      <c r="F245" s="44"/>
      <c r="G245" s="43">
        <v>6.17</v>
      </c>
      <c r="H245" s="44"/>
      <c r="I245" s="43">
        <v>23.04</v>
      </c>
      <c r="J245" s="44"/>
      <c r="K245" s="11">
        <v>1.0385774837906869</v>
      </c>
      <c r="L245" s="11">
        <v>7.4446492894099145E-2</v>
      </c>
      <c r="M245" s="6"/>
      <c r="N245" s="46">
        <f t="shared" si="3"/>
        <v>32.323023976684787</v>
      </c>
      <c r="O245" s="47"/>
      <c r="P245" s="65"/>
    </row>
    <row r="246" spans="1:16" x14ac:dyDescent="0.25">
      <c r="A246" s="41">
        <v>243</v>
      </c>
      <c r="B246" s="1" t="s">
        <v>30</v>
      </c>
      <c r="C246" s="42">
        <v>191</v>
      </c>
      <c r="D246" s="6">
        <v>4</v>
      </c>
      <c r="E246" s="43">
        <v>2</v>
      </c>
      <c r="F246" s="44"/>
      <c r="G246" s="43">
        <v>6.17</v>
      </c>
      <c r="H246" s="44"/>
      <c r="I246" s="43">
        <v>23.04</v>
      </c>
      <c r="J246" s="44"/>
      <c r="K246" s="11">
        <v>0.79501863255832816</v>
      </c>
      <c r="L246" s="11">
        <v>3.6931581044986263E-2</v>
      </c>
      <c r="M246" s="6"/>
      <c r="N246" s="46">
        <f t="shared" si="3"/>
        <v>32.041950213603322</v>
      </c>
      <c r="O246" s="47"/>
      <c r="P246" s="65"/>
    </row>
    <row r="247" spans="1:16" x14ac:dyDescent="0.25">
      <c r="A247" s="41">
        <v>244</v>
      </c>
      <c r="B247" s="1" t="s">
        <v>30</v>
      </c>
      <c r="C247" s="42">
        <v>193</v>
      </c>
      <c r="D247" s="6">
        <v>4</v>
      </c>
      <c r="E247" s="43">
        <v>2</v>
      </c>
      <c r="F247" s="44"/>
      <c r="G247" s="43">
        <v>6.17</v>
      </c>
      <c r="H247" s="44"/>
      <c r="I247" s="43">
        <v>23.04</v>
      </c>
      <c r="J247" s="44"/>
      <c r="K247" s="11">
        <v>0.91919813033901043</v>
      </c>
      <c r="L247" s="11">
        <v>3.718334497394294E-2</v>
      </c>
      <c r="M247" s="6"/>
      <c r="N247" s="46">
        <f t="shared" si="3"/>
        <v>32.166381475312953</v>
      </c>
      <c r="O247" s="47"/>
      <c r="P247" s="65"/>
    </row>
    <row r="248" spans="1:16" x14ac:dyDescent="0.25">
      <c r="A248" s="41">
        <v>245</v>
      </c>
      <c r="B248" s="1" t="s">
        <v>30</v>
      </c>
      <c r="C248" s="42">
        <v>195</v>
      </c>
      <c r="D248" s="6">
        <v>4</v>
      </c>
      <c r="E248" s="43">
        <v>2</v>
      </c>
      <c r="F248" s="44"/>
      <c r="G248" s="43">
        <v>6.17</v>
      </c>
      <c r="H248" s="44"/>
      <c r="I248" s="43">
        <v>23.04</v>
      </c>
      <c r="J248" s="44"/>
      <c r="K248" s="11">
        <v>0.90216426797363991</v>
      </c>
      <c r="L248" s="11">
        <v>3.3632715832698612E-2</v>
      </c>
      <c r="M248" s="6"/>
      <c r="N248" s="46">
        <f t="shared" si="3"/>
        <v>32.145796983806335</v>
      </c>
      <c r="O248" s="47"/>
      <c r="P248" s="65"/>
    </row>
    <row r="249" spans="1:16" x14ac:dyDescent="0.25">
      <c r="A249" s="41">
        <v>246</v>
      </c>
      <c r="B249" s="1" t="s">
        <v>30</v>
      </c>
      <c r="C249" s="42">
        <v>197</v>
      </c>
      <c r="D249" s="6">
        <v>4</v>
      </c>
      <c r="E249" s="43">
        <v>2</v>
      </c>
      <c r="F249" s="44"/>
      <c r="G249" s="43">
        <v>6.17</v>
      </c>
      <c r="H249" s="44"/>
      <c r="I249" s="43">
        <v>23.04</v>
      </c>
      <c r="J249" s="44"/>
      <c r="K249" s="11">
        <v>0.92857900216919764</v>
      </c>
      <c r="L249" s="11">
        <v>3.849903086934757E-2</v>
      </c>
      <c r="M249" s="6"/>
      <c r="N249" s="46">
        <f t="shared" si="3"/>
        <v>32.177078033038548</v>
      </c>
      <c r="O249" s="47"/>
      <c r="P249" s="65"/>
    </row>
    <row r="250" spans="1:16" x14ac:dyDescent="0.25">
      <c r="A250" s="41">
        <v>247</v>
      </c>
      <c r="B250" s="1" t="s">
        <v>30</v>
      </c>
      <c r="C250" s="42">
        <v>205</v>
      </c>
      <c r="D250" s="6">
        <v>4</v>
      </c>
      <c r="E250" s="43">
        <v>2</v>
      </c>
      <c r="F250" s="44"/>
      <c r="G250" s="43">
        <v>6.17</v>
      </c>
      <c r="H250" s="44"/>
      <c r="I250" s="43">
        <v>23.04</v>
      </c>
      <c r="J250" s="44"/>
      <c r="K250" s="11">
        <v>0.48016763653510108</v>
      </c>
      <c r="L250" s="11">
        <v>3.7265881341358546E-2</v>
      </c>
      <c r="M250" s="6"/>
      <c r="N250" s="46">
        <f t="shared" si="3"/>
        <v>31.727433517876459</v>
      </c>
      <c r="O250" s="47"/>
      <c r="P250" s="65"/>
    </row>
    <row r="251" spans="1:16" x14ac:dyDescent="0.25">
      <c r="A251" s="41">
        <v>248</v>
      </c>
      <c r="B251" s="1" t="s">
        <v>30</v>
      </c>
      <c r="C251" s="42">
        <v>207</v>
      </c>
      <c r="D251" s="6">
        <v>4</v>
      </c>
      <c r="E251" s="43">
        <v>2</v>
      </c>
      <c r="F251" s="44"/>
      <c r="G251" s="43">
        <v>6.17</v>
      </c>
      <c r="H251" s="44"/>
      <c r="I251" s="43">
        <v>23.04</v>
      </c>
      <c r="J251" s="44"/>
      <c r="K251" s="11">
        <v>0.82489672541279824</v>
      </c>
      <c r="L251" s="11">
        <v>3.8343210096180566E-2</v>
      </c>
      <c r="M251" s="6"/>
      <c r="N251" s="46">
        <f t="shared" si="3"/>
        <v>32.07323993550898</v>
      </c>
      <c r="O251" s="47"/>
      <c r="P251" s="65"/>
    </row>
    <row r="252" spans="1:16" x14ac:dyDescent="0.25">
      <c r="A252" s="41">
        <v>249</v>
      </c>
      <c r="B252" s="1" t="s">
        <v>30</v>
      </c>
      <c r="C252" s="42">
        <v>209</v>
      </c>
      <c r="D252" s="6">
        <v>4</v>
      </c>
      <c r="E252" s="43">
        <v>2</v>
      </c>
      <c r="F252" s="44"/>
      <c r="G252" s="43">
        <v>6.17</v>
      </c>
      <c r="H252" s="44"/>
      <c r="I252" s="43">
        <v>23.04</v>
      </c>
      <c r="J252" s="44"/>
      <c r="K252" s="11">
        <v>0.81652364219951012</v>
      </c>
      <c r="L252" s="11">
        <v>3.8190809471520676E-2</v>
      </c>
      <c r="M252" s="6"/>
      <c r="N252" s="46">
        <f t="shared" si="3"/>
        <v>32.064714451671037</v>
      </c>
      <c r="O252" s="47"/>
      <c r="P252" s="65"/>
    </row>
    <row r="253" spans="1:16" x14ac:dyDescent="0.25">
      <c r="A253" s="41">
        <v>250</v>
      </c>
      <c r="B253" s="1" t="s">
        <v>30</v>
      </c>
      <c r="C253" s="42">
        <v>211</v>
      </c>
      <c r="D253" s="6">
        <v>4</v>
      </c>
      <c r="E253" s="43">
        <v>2</v>
      </c>
      <c r="F253" s="44"/>
      <c r="G253" s="43">
        <v>6.17</v>
      </c>
      <c r="H253" s="44"/>
      <c r="I253" s="43">
        <v>23.04</v>
      </c>
      <c r="J253" s="44"/>
      <c r="K253" s="11">
        <v>0.79095987055016181</v>
      </c>
      <c r="L253" s="11">
        <v>3.1263945454042534E-2</v>
      </c>
      <c r="M253" s="6"/>
      <c r="N253" s="46">
        <f t="shared" si="3"/>
        <v>32.032223816004205</v>
      </c>
      <c r="O253" s="47"/>
      <c r="P253" s="65"/>
    </row>
    <row r="254" spans="1:16" x14ac:dyDescent="0.25">
      <c r="A254" s="41">
        <v>251</v>
      </c>
      <c r="B254" s="1" t="s">
        <v>30</v>
      </c>
      <c r="C254" s="42">
        <v>213</v>
      </c>
      <c r="D254" s="6">
        <v>4</v>
      </c>
      <c r="E254" s="43">
        <v>2</v>
      </c>
      <c r="F254" s="44"/>
      <c r="G254" s="43">
        <v>6.17</v>
      </c>
      <c r="H254" s="44"/>
      <c r="I254" s="43">
        <v>23.04</v>
      </c>
      <c r="J254" s="44"/>
      <c r="K254" s="11">
        <v>0.77358372993630575</v>
      </c>
      <c r="L254" s="11">
        <v>3.6680653248407642E-2</v>
      </c>
      <c r="M254" s="6"/>
      <c r="N254" s="46">
        <f t="shared" si="3"/>
        <v>32.020264383184717</v>
      </c>
      <c r="O254" s="47"/>
      <c r="P254" s="65"/>
    </row>
    <row r="255" spans="1:16" x14ac:dyDescent="0.25">
      <c r="A255" s="41">
        <v>252</v>
      </c>
      <c r="B255" s="1" t="s">
        <v>30</v>
      </c>
      <c r="C255" s="42">
        <v>77</v>
      </c>
      <c r="D255" s="6">
        <v>4</v>
      </c>
      <c r="E255" s="43">
        <v>2</v>
      </c>
      <c r="F255" s="44"/>
      <c r="G255" s="43">
        <v>6.17</v>
      </c>
      <c r="H255" s="44"/>
      <c r="I255" s="43">
        <v>23.04</v>
      </c>
      <c r="J255" s="44"/>
      <c r="K255" s="11">
        <v>0.64132868632707785</v>
      </c>
      <c r="L255" s="11">
        <v>4.8184915102770315E-2</v>
      </c>
      <c r="M255" s="6"/>
      <c r="N255" s="46">
        <f t="shared" si="3"/>
        <v>31.899513601429849</v>
      </c>
      <c r="O255" s="47"/>
      <c r="P255" s="65"/>
    </row>
    <row r="256" spans="1:16" x14ac:dyDescent="0.25">
      <c r="A256" s="9">
        <v>253</v>
      </c>
      <c r="B256" s="1" t="s">
        <v>31</v>
      </c>
      <c r="C256" s="2">
        <v>30</v>
      </c>
      <c r="D256" s="6">
        <v>2</v>
      </c>
      <c r="E256" s="20">
        <v>2.25</v>
      </c>
      <c r="F256" s="21"/>
      <c r="G256" s="20">
        <v>6.71</v>
      </c>
      <c r="H256" s="21"/>
      <c r="I256" s="20">
        <v>27.88</v>
      </c>
      <c r="J256" s="21"/>
      <c r="K256" s="11">
        <v>1.4928395302704023</v>
      </c>
      <c r="L256" s="11">
        <v>3.0683824137821288E-2</v>
      </c>
      <c r="M256" s="11">
        <v>0.12068075148249123</v>
      </c>
      <c r="N256" s="18">
        <f t="shared" si="3"/>
        <v>38.484204105890718</v>
      </c>
      <c r="O256" s="19"/>
      <c r="P256" s="8" t="s">
        <v>87</v>
      </c>
    </row>
    <row r="257" spans="1:16" x14ac:dyDescent="0.25">
      <c r="A257" s="9">
        <v>254</v>
      </c>
      <c r="B257" s="1" t="s">
        <v>31</v>
      </c>
      <c r="C257" s="2" t="s">
        <v>65</v>
      </c>
      <c r="D257" s="6">
        <v>2</v>
      </c>
      <c r="E257" s="20">
        <v>2.25</v>
      </c>
      <c r="F257" s="21"/>
      <c r="G257" s="20">
        <v>6.71</v>
      </c>
      <c r="H257" s="21"/>
      <c r="I257" s="20">
        <v>25.66</v>
      </c>
      <c r="J257" s="21"/>
      <c r="K257" s="11">
        <v>1.2732364871615547</v>
      </c>
      <c r="L257" s="11">
        <v>5.0329935557997807E-2</v>
      </c>
      <c r="M257" s="11">
        <v>0.18559395810437274</v>
      </c>
      <c r="N257" s="18">
        <f t="shared" si="3"/>
        <v>36.129160380823926</v>
      </c>
      <c r="O257" s="19"/>
      <c r="P257" s="8" t="s">
        <v>87</v>
      </c>
    </row>
    <row r="258" spans="1:16" x14ac:dyDescent="0.25">
      <c r="A258" s="9">
        <v>255</v>
      </c>
      <c r="B258" s="1" t="s">
        <v>31</v>
      </c>
      <c r="C258" s="2">
        <v>34</v>
      </c>
      <c r="D258" s="6">
        <v>2</v>
      </c>
      <c r="E258" s="20">
        <v>2.25</v>
      </c>
      <c r="F258" s="21"/>
      <c r="G258" s="20">
        <v>6.71</v>
      </c>
      <c r="H258" s="21"/>
      <c r="I258" s="20">
        <v>27.88</v>
      </c>
      <c r="J258" s="21"/>
      <c r="K258" s="11">
        <v>2.5742614487926732</v>
      </c>
      <c r="L258" s="11">
        <v>4.2024524399956555E-2</v>
      </c>
      <c r="M258" s="11">
        <v>0.20810261240632813</v>
      </c>
      <c r="N258" s="18">
        <f t="shared" si="3"/>
        <v>39.664388585598964</v>
      </c>
      <c r="O258" s="19"/>
      <c r="P258" s="8"/>
    </row>
    <row r="259" spans="1:16" x14ac:dyDescent="0.25">
      <c r="A259" s="9">
        <v>256</v>
      </c>
      <c r="B259" s="1" t="s">
        <v>31</v>
      </c>
      <c r="C259" s="2" t="s">
        <v>66</v>
      </c>
      <c r="D259" s="6">
        <v>2</v>
      </c>
      <c r="E259" s="20">
        <v>2.25</v>
      </c>
      <c r="F259" s="21"/>
      <c r="G259" s="20">
        <v>6.71</v>
      </c>
      <c r="H259" s="21"/>
      <c r="I259" s="20">
        <v>25.66</v>
      </c>
      <c r="J259" s="21"/>
      <c r="K259" s="11">
        <v>1.2624285952008525</v>
      </c>
      <c r="L259" s="11">
        <v>4.9634459347022999E-2</v>
      </c>
      <c r="M259" s="11">
        <v>0.18401854028688391</v>
      </c>
      <c r="N259" s="18">
        <f t="shared" si="3"/>
        <v>36.116081594834768</v>
      </c>
      <c r="O259" s="19"/>
      <c r="P259" s="8" t="s">
        <v>87</v>
      </c>
    </row>
    <row r="260" spans="1:16" x14ac:dyDescent="0.25">
      <c r="A260" s="9">
        <v>257</v>
      </c>
      <c r="B260" s="1" t="s">
        <v>31</v>
      </c>
      <c r="C260" s="2">
        <v>38</v>
      </c>
      <c r="D260" s="6">
        <v>2</v>
      </c>
      <c r="E260" s="20">
        <v>2.25</v>
      </c>
      <c r="F260" s="21"/>
      <c r="G260" s="20">
        <v>6.71</v>
      </c>
      <c r="H260" s="21"/>
      <c r="I260" s="20">
        <v>27.88</v>
      </c>
      <c r="J260" s="21"/>
      <c r="K260" s="11">
        <v>1.8107115494963133</v>
      </c>
      <c r="L260" s="11">
        <v>4.6947662071661851E-2</v>
      </c>
      <c r="M260" s="11">
        <v>0.14637744116520038</v>
      </c>
      <c r="N260" s="18">
        <f t="shared" si="3"/>
        <v>38.844036652733173</v>
      </c>
      <c r="O260" s="19"/>
      <c r="P260" s="8"/>
    </row>
    <row r="261" spans="1:16" x14ac:dyDescent="0.25">
      <c r="A261" s="9">
        <v>258</v>
      </c>
      <c r="B261" s="1" t="s">
        <v>31</v>
      </c>
      <c r="C261" s="2">
        <v>40</v>
      </c>
      <c r="D261" s="6">
        <v>2</v>
      </c>
      <c r="E261" s="20">
        <v>2.25</v>
      </c>
      <c r="F261" s="21"/>
      <c r="G261" s="20">
        <v>6.71</v>
      </c>
      <c r="H261" s="21"/>
      <c r="I261" s="20">
        <v>27.88</v>
      </c>
      <c r="J261" s="21"/>
      <c r="K261" s="11">
        <v>1.9468595387840673</v>
      </c>
      <c r="L261" s="11">
        <v>4.695679507337526E-2</v>
      </c>
      <c r="M261" s="11">
        <v>0.15738360849056607</v>
      </c>
      <c r="N261" s="18">
        <f t="shared" ref="N261:N324" si="4">E261+G261+I261+K261+L261+M261</f>
        <v>38.991199942348018</v>
      </c>
      <c r="O261" s="19"/>
      <c r="P261" s="8"/>
    </row>
    <row r="262" spans="1:16" x14ac:dyDescent="0.25">
      <c r="A262" s="9">
        <v>259</v>
      </c>
      <c r="B262" s="1" t="s">
        <v>31</v>
      </c>
      <c r="C262" s="2">
        <v>42</v>
      </c>
      <c r="D262" s="6">
        <v>2</v>
      </c>
      <c r="E262" s="20">
        <v>2.25</v>
      </c>
      <c r="F262" s="21"/>
      <c r="G262" s="20">
        <v>6.71</v>
      </c>
      <c r="H262" s="21"/>
      <c r="I262" s="20">
        <v>27.88</v>
      </c>
      <c r="J262" s="21"/>
      <c r="K262" s="11">
        <v>2.2389002982335402</v>
      </c>
      <c r="L262" s="11">
        <v>6.3039449415003432E-2</v>
      </c>
      <c r="M262" s="11">
        <v>0.23519397476485435</v>
      </c>
      <c r="N262" s="18">
        <f t="shared" si="4"/>
        <v>39.377133722413397</v>
      </c>
      <c r="O262" s="19"/>
      <c r="P262" s="8"/>
    </row>
    <row r="263" spans="1:16" x14ac:dyDescent="0.25">
      <c r="A263" s="41">
        <v>260</v>
      </c>
      <c r="B263" s="1" t="s">
        <v>31</v>
      </c>
      <c r="C263" s="42">
        <v>45</v>
      </c>
      <c r="D263" s="6">
        <v>4</v>
      </c>
      <c r="E263" s="43">
        <v>2</v>
      </c>
      <c r="F263" s="44"/>
      <c r="G263" s="43">
        <v>6.17</v>
      </c>
      <c r="H263" s="44"/>
      <c r="I263" s="43">
        <v>23.04</v>
      </c>
      <c r="J263" s="44"/>
      <c r="K263" s="11">
        <v>0.76473154585420722</v>
      </c>
      <c r="L263" s="11">
        <v>1.9704618648399959E-2</v>
      </c>
      <c r="M263" s="11">
        <v>0.45731888866169107</v>
      </c>
      <c r="N263" s="46">
        <f t="shared" si="4"/>
        <v>32.451755053164298</v>
      </c>
      <c r="O263" s="47"/>
      <c r="P263" s="65"/>
    </row>
    <row r="264" spans="1:16" x14ac:dyDescent="0.25">
      <c r="A264" s="9">
        <v>261</v>
      </c>
      <c r="B264" s="1" t="s">
        <v>31</v>
      </c>
      <c r="C264" s="2">
        <v>46</v>
      </c>
      <c r="D264" s="6">
        <v>2</v>
      </c>
      <c r="E264" s="20">
        <v>2.25</v>
      </c>
      <c r="F264" s="21"/>
      <c r="G264" s="20">
        <v>6.71</v>
      </c>
      <c r="H264" s="21"/>
      <c r="I264" s="20">
        <v>27.88</v>
      </c>
      <c r="J264" s="21"/>
      <c r="K264" s="11">
        <v>2.2482261756999034</v>
      </c>
      <c r="L264" s="11">
        <v>6.3545831609433168E-2</v>
      </c>
      <c r="M264" s="11">
        <v>0.23617364777272096</v>
      </c>
      <c r="N264" s="18">
        <f t="shared" si="4"/>
        <v>39.387945655082063</v>
      </c>
      <c r="O264" s="19"/>
      <c r="P264" s="8"/>
    </row>
    <row r="265" spans="1:16" x14ac:dyDescent="0.25">
      <c r="A265" s="9">
        <v>262</v>
      </c>
      <c r="B265" s="1" t="s">
        <v>31</v>
      </c>
      <c r="C265" s="2">
        <v>48</v>
      </c>
      <c r="D265" s="6">
        <v>2</v>
      </c>
      <c r="E265" s="20">
        <v>2.25</v>
      </c>
      <c r="F265" s="21"/>
      <c r="G265" s="20">
        <v>6.71</v>
      </c>
      <c r="H265" s="21"/>
      <c r="I265" s="20">
        <v>27.88</v>
      </c>
      <c r="J265" s="21"/>
      <c r="K265" s="11">
        <v>2.1166158648448836</v>
      </c>
      <c r="L265" s="11">
        <v>5.4057189014539576E-2</v>
      </c>
      <c r="M265" s="11">
        <v>0.3085295780509843</v>
      </c>
      <c r="N265" s="18">
        <f t="shared" si="4"/>
        <v>39.319202631910414</v>
      </c>
      <c r="O265" s="19"/>
      <c r="P265" s="8"/>
    </row>
    <row r="266" spans="1:16" x14ac:dyDescent="0.25">
      <c r="A266" s="41">
        <v>263</v>
      </c>
      <c r="B266" s="1" t="s">
        <v>32</v>
      </c>
      <c r="C266" s="42">
        <v>49</v>
      </c>
      <c r="D266" s="6">
        <v>4</v>
      </c>
      <c r="E266" s="43">
        <v>2</v>
      </c>
      <c r="F266" s="44"/>
      <c r="G266" s="43">
        <v>6.17</v>
      </c>
      <c r="H266" s="44"/>
      <c r="I266" s="43">
        <v>23.04</v>
      </c>
      <c r="J266" s="44"/>
      <c r="K266" s="11">
        <v>0.82994394858978937</v>
      </c>
      <c r="L266" s="11">
        <v>3.8068796858264899E-2</v>
      </c>
      <c r="M266" s="6"/>
      <c r="N266" s="46">
        <f t="shared" si="4"/>
        <v>32.078012745448049</v>
      </c>
      <c r="O266" s="47"/>
      <c r="P266" s="65"/>
    </row>
    <row r="267" spans="1:16" x14ac:dyDescent="0.25">
      <c r="A267" s="41">
        <v>264</v>
      </c>
      <c r="B267" s="1" t="s">
        <v>32</v>
      </c>
      <c r="C267" s="42">
        <v>51</v>
      </c>
      <c r="D267" s="6">
        <v>4</v>
      </c>
      <c r="E267" s="43">
        <v>2</v>
      </c>
      <c r="F267" s="44"/>
      <c r="G267" s="43">
        <v>6.17</v>
      </c>
      <c r="H267" s="44"/>
      <c r="I267" s="43">
        <v>23.04</v>
      </c>
      <c r="J267" s="44"/>
      <c r="K267" s="11">
        <v>0.83342553648068673</v>
      </c>
      <c r="L267" s="11">
        <v>3.8712525035765367E-2</v>
      </c>
      <c r="M267" s="6"/>
      <c r="N267" s="46">
        <f t="shared" si="4"/>
        <v>32.082138061516453</v>
      </c>
      <c r="O267" s="47"/>
      <c r="P267" s="65"/>
    </row>
    <row r="268" spans="1:16" x14ac:dyDescent="0.25">
      <c r="A268" s="41">
        <v>265</v>
      </c>
      <c r="B268" s="1" t="s">
        <v>33</v>
      </c>
      <c r="C268" s="42">
        <v>1</v>
      </c>
      <c r="D268" s="6">
        <v>4</v>
      </c>
      <c r="E268" s="43">
        <v>2</v>
      </c>
      <c r="F268" s="44"/>
      <c r="G268" s="43">
        <v>6.17</v>
      </c>
      <c r="H268" s="44"/>
      <c r="I268" s="43">
        <v>23.04</v>
      </c>
      <c r="J268" s="44"/>
      <c r="K268" s="11">
        <v>0.90102546007824968</v>
      </c>
      <c r="L268" s="11">
        <v>2.5781187509056655E-2</v>
      </c>
      <c r="M268" s="6"/>
      <c r="N268" s="46">
        <f t="shared" si="4"/>
        <v>32.136806647587306</v>
      </c>
      <c r="O268" s="47"/>
      <c r="P268" s="65"/>
    </row>
    <row r="269" spans="1:16" x14ac:dyDescent="0.25">
      <c r="A269" s="41">
        <v>266</v>
      </c>
      <c r="B269" s="1" t="s">
        <v>33</v>
      </c>
      <c r="C269" s="42">
        <v>11</v>
      </c>
      <c r="D269" s="6">
        <v>4</v>
      </c>
      <c r="E269" s="43">
        <v>2</v>
      </c>
      <c r="F269" s="44"/>
      <c r="G269" s="43">
        <v>6.17</v>
      </c>
      <c r="H269" s="44"/>
      <c r="I269" s="43">
        <v>23.04</v>
      </c>
      <c r="J269" s="44"/>
      <c r="K269" s="11">
        <v>0.2713431274517345</v>
      </c>
      <c r="L269" s="11">
        <v>2.5059124169935644E-2</v>
      </c>
      <c r="M269" s="6"/>
      <c r="N269" s="46">
        <f t="shared" si="4"/>
        <v>31.506402251621672</v>
      </c>
      <c r="O269" s="47"/>
      <c r="P269" s="65"/>
    </row>
    <row r="270" spans="1:16" x14ac:dyDescent="0.25">
      <c r="A270" s="41">
        <v>267</v>
      </c>
      <c r="B270" s="1" t="s">
        <v>33</v>
      </c>
      <c r="C270" s="42">
        <v>13</v>
      </c>
      <c r="D270" s="6">
        <v>4</v>
      </c>
      <c r="E270" s="43">
        <v>2</v>
      </c>
      <c r="F270" s="44"/>
      <c r="G270" s="43">
        <v>6.17</v>
      </c>
      <c r="H270" s="44"/>
      <c r="I270" s="43">
        <v>23.04</v>
      </c>
      <c r="J270" s="44"/>
      <c r="K270" s="11">
        <v>0.8867268052309053</v>
      </c>
      <c r="L270" s="11">
        <v>3.5919068797776232E-2</v>
      </c>
      <c r="M270" s="6"/>
      <c r="N270" s="46">
        <f t="shared" si="4"/>
        <v>32.132645874028682</v>
      </c>
      <c r="O270" s="47"/>
      <c r="P270" s="65"/>
    </row>
    <row r="271" spans="1:16" x14ac:dyDescent="0.25">
      <c r="A271" s="41">
        <v>268</v>
      </c>
      <c r="B271" s="1" t="s">
        <v>33</v>
      </c>
      <c r="C271" s="42">
        <v>14</v>
      </c>
      <c r="D271" s="6">
        <v>4</v>
      </c>
      <c r="E271" s="43">
        <v>2</v>
      </c>
      <c r="F271" s="44"/>
      <c r="G271" s="43">
        <v>6.17</v>
      </c>
      <c r="H271" s="44"/>
      <c r="I271" s="43">
        <v>23.04</v>
      </c>
      <c r="J271" s="44"/>
      <c r="K271" s="11">
        <v>0.8951588139154798</v>
      </c>
      <c r="L271" s="11">
        <v>3.750880574363763E-2</v>
      </c>
      <c r="M271" s="6"/>
      <c r="N271" s="46">
        <f t="shared" si="4"/>
        <v>32.142667619659115</v>
      </c>
      <c r="O271" s="47"/>
      <c r="P271" s="65"/>
    </row>
    <row r="272" spans="1:16" x14ac:dyDescent="0.25">
      <c r="A272" s="41">
        <v>269</v>
      </c>
      <c r="B272" s="1" t="s">
        <v>33</v>
      </c>
      <c r="C272" s="42">
        <v>15</v>
      </c>
      <c r="D272" s="6">
        <v>4</v>
      </c>
      <c r="E272" s="43">
        <v>2</v>
      </c>
      <c r="F272" s="44"/>
      <c r="G272" s="43">
        <v>6.17</v>
      </c>
      <c r="H272" s="44"/>
      <c r="I272" s="43">
        <v>23.04</v>
      </c>
      <c r="J272" s="44"/>
      <c r="K272" s="11">
        <v>0.90140912831308007</v>
      </c>
      <c r="L272" s="11">
        <v>3.6807509329250782E-2</v>
      </c>
      <c r="M272" s="6"/>
      <c r="N272" s="46">
        <f t="shared" si="4"/>
        <v>32.148216637642328</v>
      </c>
      <c r="O272" s="47"/>
      <c r="P272" s="65"/>
    </row>
    <row r="273" spans="1:16" x14ac:dyDescent="0.25">
      <c r="A273" s="41">
        <v>270</v>
      </c>
      <c r="B273" s="1" t="s">
        <v>33</v>
      </c>
      <c r="C273" s="42">
        <v>16</v>
      </c>
      <c r="D273" s="6">
        <v>4</v>
      </c>
      <c r="E273" s="43">
        <v>2</v>
      </c>
      <c r="F273" s="44"/>
      <c r="G273" s="43">
        <v>6.17</v>
      </c>
      <c r="H273" s="44"/>
      <c r="I273" s="43">
        <v>23.04</v>
      </c>
      <c r="J273" s="44"/>
      <c r="K273" s="11">
        <v>0.90077277397799993</v>
      </c>
      <c r="L273" s="11">
        <v>3.615801620071233E-2</v>
      </c>
      <c r="M273" s="6"/>
      <c r="N273" s="46">
        <f t="shared" si="4"/>
        <v>32.146930790178715</v>
      </c>
      <c r="O273" s="47"/>
      <c r="P273" s="65"/>
    </row>
    <row r="274" spans="1:16" x14ac:dyDescent="0.25">
      <c r="A274" s="41">
        <v>271</v>
      </c>
      <c r="B274" s="1" t="s">
        <v>33</v>
      </c>
      <c r="C274" s="42">
        <v>19</v>
      </c>
      <c r="D274" s="6">
        <v>4</v>
      </c>
      <c r="E274" s="43">
        <v>2</v>
      </c>
      <c r="F274" s="44"/>
      <c r="G274" s="43">
        <v>6.17</v>
      </c>
      <c r="H274" s="44"/>
      <c r="I274" s="43">
        <v>23.04</v>
      </c>
      <c r="J274" s="44"/>
      <c r="K274" s="11">
        <v>0.31895720148331269</v>
      </c>
      <c r="L274" s="11">
        <v>2.8110983930778741E-2</v>
      </c>
      <c r="M274" s="11">
        <v>0.105782217552534</v>
      </c>
      <c r="N274" s="46">
        <f t="shared" si="4"/>
        <v>31.662850402966626</v>
      </c>
      <c r="O274" s="47"/>
      <c r="P274" s="65"/>
    </row>
    <row r="275" spans="1:16" x14ac:dyDescent="0.25">
      <c r="A275" s="9">
        <v>272</v>
      </c>
      <c r="B275" s="1" t="s">
        <v>34</v>
      </c>
      <c r="C275" s="2">
        <v>3</v>
      </c>
      <c r="D275" s="6">
        <v>5</v>
      </c>
      <c r="E275" s="20">
        <v>1.72</v>
      </c>
      <c r="F275" s="21"/>
      <c r="G275" s="20">
        <v>6.17</v>
      </c>
      <c r="H275" s="21"/>
      <c r="I275" s="20">
        <v>19.04</v>
      </c>
      <c r="J275" s="21"/>
      <c r="K275" s="11">
        <v>0.80330298108552634</v>
      </c>
      <c r="L275" s="11">
        <v>1.2004692639802632E-2</v>
      </c>
      <c r="M275" s="6"/>
      <c r="N275" s="18">
        <f t="shared" si="4"/>
        <v>27.745307673725328</v>
      </c>
      <c r="O275" s="19"/>
      <c r="P275" s="8"/>
    </row>
    <row r="276" spans="1:16" x14ac:dyDescent="0.25">
      <c r="A276" s="41">
        <v>273</v>
      </c>
      <c r="B276" s="1" t="s">
        <v>34</v>
      </c>
      <c r="C276" s="42">
        <v>4</v>
      </c>
      <c r="D276" s="6">
        <v>4</v>
      </c>
      <c r="E276" s="43">
        <v>0.63</v>
      </c>
      <c r="F276" s="44"/>
      <c r="G276" s="49">
        <v>0</v>
      </c>
      <c r="H276" s="50"/>
      <c r="I276" s="43">
        <v>11.55</v>
      </c>
      <c r="J276" s="44"/>
      <c r="K276" s="11">
        <v>0.83488530454398979</v>
      </c>
      <c r="L276" s="11">
        <v>2.8115791169835643E-2</v>
      </c>
      <c r="M276" s="6"/>
      <c r="N276" s="46">
        <f t="shared" si="4"/>
        <v>13.043001095713826</v>
      </c>
      <c r="O276" s="47"/>
      <c r="P276" s="65"/>
    </row>
    <row r="277" spans="1:16" x14ac:dyDescent="0.25">
      <c r="A277" s="41">
        <v>274</v>
      </c>
      <c r="B277" s="1" t="s">
        <v>33</v>
      </c>
      <c r="C277" s="48" t="s">
        <v>67</v>
      </c>
      <c r="D277" s="6">
        <v>4</v>
      </c>
      <c r="E277" s="43">
        <v>2</v>
      </c>
      <c r="F277" s="44"/>
      <c r="G277" s="43">
        <v>6.17</v>
      </c>
      <c r="H277" s="44"/>
      <c r="I277" s="43">
        <v>23.04</v>
      </c>
      <c r="J277" s="44"/>
      <c r="K277" s="11">
        <v>0.83018902681759488</v>
      </c>
      <c r="L277" s="11">
        <v>4.2072141153232538E-2</v>
      </c>
      <c r="M277" s="6"/>
      <c r="N277" s="46">
        <f t="shared" si="4"/>
        <v>32.082261167970827</v>
      </c>
      <c r="O277" s="47"/>
      <c r="P277" s="65"/>
    </row>
    <row r="278" spans="1:16" x14ac:dyDescent="0.25">
      <c r="A278" s="41">
        <v>275</v>
      </c>
      <c r="B278" s="1" t="s">
        <v>35</v>
      </c>
      <c r="C278" s="42">
        <v>2</v>
      </c>
      <c r="D278" s="6">
        <v>4</v>
      </c>
      <c r="E278" s="43">
        <v>2</v>
      </c>
      <c r="F278" s="44"/>
      <c r="G278" s="43">
        <v>6.17</v>
      </c>
      <c r="H278" s="44"/>
      <c r="I278" s="43">
        <v>23.04</v>
      </c>
      <c r="J278" s="44"/>
      <c r="K278" s="11">
        <v>0.83960950655840094</v>
      </c>
      <c r="L278" s="11">
        <v>4.0908214449302517E-2</v>
      </c>
      <c r="M278" s="6"/>
      <c r="N278" s="46">
        <f t="shared" si="4"/>
        <v>32.090517721007707</v>
      </c>
      <c r="O278" s="47"/>
      <c r="P278" s="65" t="s">
        <v>81</v>
      </c>
    </row>
    <row r="279" spans="1:16" x14ac:dyDescent="0.25">
      <c r="A279" s="41">
        <v>276</v>
      </c>
      <c r="B279" s="1" t="s">
        <v>35</v>
      </c>
      <c r="C279" s="42">
        <v>28</v>
      </c>
      <c r="D279" s="6">
        <v>4</v>
      </c>
      <c r="E279" s="43">
        <v>2</v>
      </c>
      <c r="F279" s="44"/>
      <c r="G279" s="43">
        <v>6.17</v>
      </c>
      <c r="H279" s="44"/>
      <c r="I279" s="43">
        <v>23.04</v>
      </c>
      <c r="J279" s="44"/>
      <c r="K279" s="11">
        <v>0.79060342697609487</v>
      </c>
      <c r="L279" s="11">
        <v>3.1960107485604607E-2</v>
      </c>
      <c r="M279" s="6"/>
      <c r="N279" s="46">
        <f t="shared" si="4"/>
        <v>32.032563534461701</v>
      </c>
      <c r="O279" s="47"/>
      <c r="P279" s="65"/>
    </row>
    <row r="280" spans="1:16" x14ac:dyDescent="0.25">
      <c r="A280" s="41">
        <v>277</v>
      </c>
      <c r="B280" s="1" t="s">
        <v>35</v>
      </c>
      <c r="C280" s="42" t="s">
        <v>68</v>
      </c>
      <c r="D280" s="6">
        <v>4</v>
      </c>
      <c r="E280" s="43">
        <v>2</v>
      </c>
      <c r="F280" s="44"/>
      <c r="G280" s="43">
        <v>6.17</v>
      </c>
      <c r="H280" s="44"/>
      <c r="I280" s="43">
        <v>23.04</v>
      </c>
      <c r="J280" s="44"/>
      <c r="K280" s="11">
        <v>0.78516804317548761</v>
      </c>
      <c r="L280" s="11">
        <v>3.1537513231197772E-2</v>
      </c>
      <c r="M280" s="6"/>
      <c r="N280" s="46">
        <f t="shared" si="4"/>
        <v>32.026705556406689</v>
      </c>
      <c r="O280" s="47"/>
      <c r="P280" s="65"/>
    </row>
    <row r="281" spans="1:16" x14ac:dyDescent="0.25">
      <c r="A281" s="41">
        <v>278</v>
      </c>
      <c r="B281" s="1" t="s">
        <v>35</v>
      </c>
      <c r="C281" s="42">
        <v>4</v>
      </c>
      <c r="D281" s="6">
        <v>4</v>
      </c>
      <c r="E281" s="43">
        <v>2</v>
      </c>
      <c r="F281" s="44"/>
      <c r="G281" s="43">
        <v>6.17</v>
      </c>
      <c r="H281" s="44"/>
      <c r="I281" s="43">
        <v>23.04</v>
      </c>
      <c r="J281" s="44"/>
      <c r="K281" s="11">
        <v>0.82737246971874356</v>
      </c>
      <c r="L281" s="11">
        <v>3.7710217614452882E-2</v>
      </c>
      <c r="M281" s="6"/>
      <c r="N281" s="46">
        <f t="shared" si="4"/>
        <v>32.0750826873332</v>
      </c>
      <c r="O281" s="47"/>
      <c r="P281" s="65"/>
    </row>
    <row r="282" spans="1:16" x14ac:dyDescent="0.25">
      <c r="A282" s="9">
        <v>279</v>
      </c>
      <c r="B282" s="1" t="s">
        <v>35</v>
      </c>
      <c r="C282" s="2">
        <v>7</v>
      </c>
      <c r="D282" s="6">
        <v>5</v>
      </c>
      <c r="E282" s="20">
        <v>1.72</v>
      </c>
      <c r="F282" s="21"/>
      <c r="G282" s="20">
        <v>6.17</v>
      </c>
      <c r="H282" s="21"/>
      <c r="I282" s="20">
        <v>19.04</v>
      </c>
      <c r="J282" s="21"/>
      <c r="K282" s="11">
        <v>0.8312498706313961</v>
      </c>
      <c r="L282" s="11">
        <v>3.3672811739718089E-2</v>
      </c>
      <c r="M282" s="11"/>
      <c r="N282" s="18">
        <f t="shared" si="4"/>
        <v>27.794922682371112</v>
      </c>
      <c r="O282" s="19"/>
      <c r="P282" s="8"/>
    </row>
    <row r="283" spans="1:16" x14ac:dyDescent="0.25">
      <c r="A283" s="41">
        <v>280</v>
      </c>
      <c r="B283" s="1" t="s">
        <v>36</v>
      </c>
      <c r="C283" s="42">
        <v>1</v>
      </c>
      <c r="D283" s="6">
        <v>4</v>
      </c>
      <c r="E283" s="43">
        <v>2</v>
      </c>
      <c r="F283" s="44"/>
      <c r="G283" s="43">
        <v>6.17</v>
      </c>
      <c r="H283" s="44"/>
      <c r="I283" s="43">
        <v>23.04</v>
      </c>
      <c r="J283" s="44"/>
      <c r="K283" s="11">
        <v>0.46976282469543673</v>
      </c>
      <c r="L283" s="11">
        <v>4.2578223690549935E-2</v>
      </c>
      <c r="M283" s="6"/>
      <c r="N283" s="46">
        <f t="shared" si="4"/>
        <v>31.722341048385989</v>
      </c>
      <c r="O283" s="47"/>
      <c r="P283" s="65"/>
    </row>
    <row r="284" spans="1:16" x14ac:dyDescent="0.25">
      <c r="A284" s="41">
        <v>281</v>
      </c>
      <c r="B284" s="1" t="s">
        <v>36</v>
      </c>
      <c r="C284" s="42">
        <v>10</v>
      </c>
      <c r="D284" s="6">
        <v>4</v>
      </c>
      <c r="E284" s="43">
        <v>2</v>
      </c>
      <c r="F284" s="44"/>
      <c r="G284" s="43">
        <v>6.17</v>
      </c>
      <c r="H284" s="44"/>
      <c r="I284" s="43">
        <v>23.04</v>
      </c>
      <c r="J284" s="44"/>
      <c r="K284" s="11">
        <v>0.46341096198545412</v>
      </c>
      <c r="L284" s="11">
        <v>3.9432455574716946E-2</v>
      </c>
      <c r="M284" s="6"/>
      <c r="N284" s="46">
        <f t="shared" si="4"/>
        <v>31.712843417560169</v>
      </c>
      <c r="O284" s="47"/>
      <c r="P284" s="65"/>
    </row>
    <row r="285" spans="1:16" x14ac:dyDescent="0.25">
      <c r="A285" s="41">
        <v>282</v>
      </c>
      <c r="B285" s="1" t="s">
        <v>36</v>
      </c>
      <c r="C285" s="42">
        <v>2</v>
      </c>
      <c r="D285" s="6">
        <v>4</v>
      </c>
      <c r="E285" s="43">
        <v>2</v>
      </c>
      <c r="F285" s="44"/>
      <c r="G285" s="43">
        <v>6.17</v>
      </c>
      <c r="H285" s="44"/>
      <c r="I285" s="43">
        <v>23.04</v>
      </c>
      <c r="J285" s="44"/>
      <c r="K285" s="11">
        <v>0.47258665379842829</v>
      </c>
      <c r="L285" s="11">
        <v>4.2446013787398318E-2</v>
      </c>
      <c r="M285" s="6"/>
      <c r="N285" s="46">
        <f t="shared" si="4"/>
        <v>31.725032667585825</v>
      </c>
      <c r="O285" s="47"/>
      <c r="P285" s="65"/>
    </row>
    <row r="286" spans="1:16" x14ac:dyDescent="0.25">
      <c r="A286" s="41">
        <v>283</v>
      </c>
      <c r="B286" s="1" t="s">
        <v>36</v>
      </c>
      <c r="C286" s="42">
        <v>3</v>
      </c>
      <c r="D286" s="6">
        <v>4</v>
      </c>
      <c r="E286" s="43">
        <v>2</v>
      </c>
      <c r="F286" s="44"/>
      <c r="G286" s="43">
        <v>6.17</v>
      </c>
      <c r="H286" s="44"/>
      <c r="I286" s="43">
        <v>23.04</v>
      </c>
      <c r="J286" s="44"/>
      <c r="K286" s="11">
        <v>0.46745006089187152</v>
      </c>
      <c r="L286" s="11">
        <v>4.2247137045578205E-2</v>
      </c>
      <c r="M286" s="6"/>
      <c r="N286" s="46">
        <f t="shared" si="4"/>
        <v>31.71969719793745</v>
      </c>
      <c r="O286" s="47"/>
      <c r="P286" s="65"/>
    </row>
    <row r="287" spans="1:16" x14ac:dyDescent="0.25">
      <c r="A287" s="41">
        <v>284</v>
      </c>
      <c r="B287" s="1" t="s">
        <v>36</v>
      </c>
      <c r="C287" s="42">
        <v>4</v>
      </c>
      <c r="D287" s="6">
        <v>4</v>
      </c>
      <c r="E287" s="43">
        <v>2</v>
      </c>
      <c r="F287" s="44"/>
      <c r="G287" s="43">
        <v>6.17</v>
      </c>
      <c r="H287" s="44"/>
      <c r="I287" s="43">
        <v>23.04</v>
      </c>
      <c r="J287" s="44"/>
      <c r="K287" s="11">
        <v>0.472151675837919</v>
      </c>
      <c r="L287" s="11">
        <v>4.2451137674100199E-2</v>
      </c>
      <c r="M287" s="6"/>
      <c r="N287" s="46">
        <f t="shared" si="4"/>
        <v>31.724602813512018</v>
      </c>
      <c r="O287" s="47"/>
      <c r="P287" s="65" t="s">
        <v>81</v>
      </c>
    </row>
    <row r="288" spans="1:16" x14ac:dyDescent="0.25">
      <c r="A288" s="41">
        <v>285</v>
      </c>
      <c r="B288" s="1" t="s">
        <v>36</v>
      </c>
      <c r="C288" s="42">
        <v>5</v>
      </c>
      <c r="D288" s="6">
        <v>4</v>
      </c>
      <c r="E288" s="43">
        <v>2</v>
      </c>
      <c r="F288" s="44"/>
      <c r="G288" s="43">
        <v>6.17</v>
      </c>
      <c r="H288" s="44"/>
      <c r="I288" s="43">
        <v>23.04</v>
      </c>
      <c r="J288" s="44"/>
      <c r="K288" s="11">
        <v>0.46900562526315792</v>
      </c>
      <c r="L288" s="11">
        <v>3.8402582456140345E-2</v>
      </c>
      <c r="M288" s="6"/>
      <c r="N288" s="46">
        <f t="shared" si="4"/>
        <v>31.717408207719298</v>
      </c>
      <c r="O288" s="47"/>
      <c r="P288" s="65"/>
    </row>
    <row r="289" spans="1:16" x14ac:dyDescent="0.25">
      <c r="A289" s="41">
        <v>286</v>
      </c>
      <c r="B289" s="1" t="s">
        <v>36</v>
      </c>
      <c r="C289" s="42">
        <v>7</v>
      </c>
      <c r="D289" s="6">
        <v>4</v>
      </c>
      <c r="E289" s="43">
        <v>2</v>
      </c>
      <c r="F289" s="44"/>
      <c r="G289" s="43">
        <v>6.17</v>
      </c>
      <c r="H289" s="44"/>
      <c r="I289" s="43">
        <v>23.04</v>
      </c>
      <c r="J289" s="44"/>
      <c r="K289" s="11">
        <v>0.48377808730614591</v>
      </c>
      <c r="L289" s="11">
        <v>3.8747275703618612E-2</v>
      </c>
      <c r="M289" s="6"/>
      <c r="N289" s="46">
        <f t="shared" si="4"/>
        <v>31.732525363009763</v>
      </c>
      <c r="O289" s="47"/>
      <c r="P289" s="65"/>
    </row>
    <row r="290" spans="1:16" x14ac:dyDescent="0.25">
      <c r="A290" s="41">
        <v>287</v>
      </c>
      <c r="B290" s="1" t="s">
        <v>36</v>
      </c>
      <c r="C290" s="42">
        <v>8</v>
      </c>
      <c r="D290" s="6">
        <v>4</v>
      </c>
      <c r="E290" s="43">
        <v>2</v>
      </c>
      <c r="F290" s="44"/>
      <c r="G290" s="43">
        <v>6.17</v>
      </c>
      <c r="H290" s="44"/>
      <c r="I290" s="43">
        <v>23.04</v>
      </c>
      <c r="J290" s="44"/>
      <c r="K290" s="11">
        <v>0.4814108845102833</v>
      </c>
      <c r="L290" s="11">
        <v>3.7836335970084851E-2</v>
      </c>
      <c r="M290" s="6"/>
      <c r="N290" s="46">
        <f t="shared" si="4"/>
        <v>31.729247220480367</v>
      </c>
      <c r="O290" s="47"/>
      <c r="P290" s="65"/>
    </row>
    <row r="291" spans="1:16" x14ac:dyDescent="0.25">
      <c r="A291" s="41">
        <v>288</v>
      </c>
      <c r="B291" s="1" t="s">
        <v>36</v>
      </c>
      <c r="C291" s="42">
        <v>9</v>
      </c>
      <c r="D291" s="6">
        <v>4</v>
      </c>
      <c r="E291" s="43">
        <v>2</v>
      </c>
      <c r="F291" s="44"/>
      <c r="G291" s="43">
        <v>6.17</v>
      </c>
      <c r="H291" s="44"/>
      <c r="I291" s="43">
        <v>23.04</v>
      </c>
      <c r="J291" s="44"/>
      <c r="K291" s="11">
        <v>0.47188255478172247</v>
      </c>
      <c r="L291" s="11">
        <v>3.7171336277673973E-2</v>
      </c>
      <c r="M291" s="6"/>
      <c r="N291" s="46">
        <f t="shared" si="4"/>
        <v>31.719053891059396</v>
      </c>
      <c r="O291" s="47"/>
      <c r="P291" s="65" t="s">
        <v>81</v>
      </c>
    </row>
    <row r="292" spans="1:16" x14ac:dyDescent="0.25">
      <c r="A292" s="41">
        <v>289</v>
      </c>
      <c r="B292" s="1" t="s">
        <v>37</v>
      </c>
      <c r="C292" s="42">
        <v>11</v>
      </c>
      <c r="D292" s="6">
        <v>4</v>
      </c>
      <c r="E292" s="43">
        <v>2</v>
      </c>
      <c r="F292" s="44"/>
      <c r="G292" s="43">
        <v>6.17</v>
      </c>
      <c r="H292" s="44"/>
      <c r="I292" s="43">
        <v>23.04</v>
      </c>
      <c r="J292" s="44"/>
      <c r="K292" s="11">
        <v>0.57426035387578245</v>
      </c>
      <c r="L292" s="11">
        <v>3.2793873134328355E-2</v>
      </c>
      <c r="M292" s="6"/>
      <c r="N292" s="46">
        <f t="shared" si="4"/>
        <v>31.817054227010111</v>
      </c>
      <c r="O292" s="47"/>
      <c r="P292" s="65"/>
    </row>
    <row r="293" spans="1:16" x14ac:dyDescent="0.25">
      <c r="A293" s="41">
        <v>290</v>
      </c>
      <c r="B293" s="1" t="s">
        <v>37</v>
      </c>
      <c r="C293" s="42">
        <v>12</v>
      </c>
      <c r="D293" s="6">
        <v>4</v>
      </c>
      <c r="E293" s="43">
        <v>2</v>
      </c>
      <c r="F293" s="44"/>
      <c r="G293" s="43">
        <v>6.17</v>
      </c>
      <c r="H293" s="44"/>
      <c r="I293" s="43">
        <v>23.04</v>
      </c>
      <c r="J293" s="44"/>
      <c r="K293" s="11">
        <v>0.57362539128340961</v>
      </c>
      <c r="L293" s="11">
        <v>3.2578924873585359E-2</v>
      </c>
      <c r="M293" s="6"/>
      <c r="N293" s="46">
        <f t="shared" si="4"/>
        <v>31.816204316156998</v>
      </c>
      <c r="O293" s="47"/>
      <c r="P293" s="65"/>
    </row>
    <row r="294" spans="1:16" x14ac:dyDescent="0.25">
      <c r="A294" s="9">
        <v>291</v>
      </c>
      <c r="B294" s="1" t="s">
        <v>37</v>
      </c>
      <c r="C294" s="2">
        <v>13</v>
      </c>
      <c r="D294" s="6">
        <v>2</v>
      </c>
      <c r="E294" s="20">
        <v>2.25</v>
      </c>
      <c r="F294" s="21"/>
      <c r="G294" s="20">
        <v>6.71</v>
      </c>
      <c r="H294" s="21"/>
      <c r="I294" s="20">
        <v>27.88</v>
      </c>
      <c r="J294" s="21"/>
      <c r="K294" s="11">
        <v>2.3052927842840956</v>
      </c>
      <c r="L294" s="11">
        <v>5.9959000755572346E-2</v>
      </c>
      <c r="M294" s="11">
        <v>0.24216843124291648</v>
      </c>
      <c r="N294" s="18">
        <f t="shared" si="4"/>
        <v>39.447420216282588</v>
      </c>
      <c r="O294" s="19"/>
      <c r="P294" s="8"/>
    </row>
    <row r="295" spans="1:16" x14ac:dyDescent="0.25">
      <c r="A295" s="41">
        <v>292</v>
      </c>
      <c r="B295" s="1" t="s">
        <v>37</v>
      </c>
      <c r="C295" s="42">
        <v>14</v>
      </c>
      <c r="D295" s="6">
        <v>4</v>
      </c>
      <c r="E295" s="43">
        <v>2</v>
      </c>
      <c r="F295" s="44"/>
      <c r="G295" s="43">
        <v>6.17</v>
      </c>
      <c r="H295" s="44"/>
      <c r="I295" s="43">
        <v>23.04</v>
      </c>
      <c r="J295" s="44"/>
      <c r="K295" s="11">
        <v>0.58120962674772025</v>
      </c>
      <c r="L295" s="11">
        <v>3.2968253130699086E-2</v>
      </c>
      <c r="M295" s="6"/>
      <c r="N295" s="46">
        <f t="shared" si="4"/>
        <v>31.824177879878423</v>
      </c>
      <c r="O295" s="47"/>
      <c r="P295" s="65"/>
    </row>
    <row r="296" spans="1:16" x14ac:dyDescent="0.25">
      <c r="A296" s="9">
        <v>293</v>
      </c>
      <c r="B296" s="1" t="s">
        <v>37</v>
      </c>
      <c r="C296" s="2">
        <v>5</v>
      </c>
      <c r="D296" s="6">
        <v>2</v>
      </c>
      <c r="E296" s="20">
        <v>2.25</v>
      </c>
      <c r="F296" s="21"/>
      <c r="G296" s="20">
        <v>6.71</v>
      </c>
      <c r="H296" s="21"/>
      <c r="I296" s="20">
        <v>27.88</v>
      </c>
      <c r="J296" s="21"/>
      <c r="K296" s="11">
        <v>1.5083391238866819</v>
      </c>
      <c r="L296" s="11">
        <v>3.5557358611825192E-2</v>
      </c>
      <c r="M296" s="11">
        <v>0.15844933966918542</v>
      </c>
      <c r="N296" s="18">
        <f t="shared" si="4"/>
        <v>38.542345822167697</v>
      </c>
      <c r="O296" s="19"/>
      <c r="P296" s="8"/>
    </row>
    <row r="297" spans="1:16" x14ac:dyDescent="0.25">
      <c r="A297" s="9">
        <v>294</v>
      </c>
      <c r="B297" s="1" t="s">
        <v>37</v>
      </c>
      <c r="C297" s="2">
        <v>7</v>
      </c>
      <c r="D297" s="6">
        <v>2</v>
      </c>
      <c r="E297" s="20">
        <v>2.25</v>
      </c>
      <c r="F297" s="21"/>
      <c r="G297" s="20">
        <v>6.71</v>
      </c>
      <c r="H297" s="21"/>
      <c r="I297" s="20">
        <v>27.88</v>
      </c>
      <c r="J297" s="21"/>
      <c r="K297" s="11">
        <v>1.796202840548587</v>
      </c>
      <c r="L297" s="11">
        <v>4.4696193079213235E-2</v>
      </c>
      <c r="M297" s="11">
        <v>0.18868910146908097</v>
      </c>
      <c r="N297" s="18">
        <f t="shared" si="4"/>
        <v>38.869588135096883</v>
      </c>
      <c r="O297" s="19"/>
      <c r="P297" s="8"/>
    </row>
    <row r="298" spans="1:16" x14ac:dyDescent="0.25">
      <c r="A298" s="9">
        <v>295</v>
      </c>
      <c r="B298" s="1" t="s">
        <v>37</v>
      </c>
      <c r="C298" s="2">
        <v>9</v>
      </c>
      <c r="D298" s="6">
        <v>2</v>
      </c>
      <c r="E298" s="20">
        <v>2.25</v>
      </c>
      <c r="F298" s="21"/>
      <c r="G298" s="20">
        <v>6.71</v>
      </c>
      <c r="H298" s="21"/>
      <c r="I298" s="20">
        <v>27.88</v>
      </c>
      <c r="J298" s="21"/>
      <c r="K298" s="11">
        <v>1.7610056149917974</v>
      </c>
      <c r="L298" s="11">
        <v>4.2061886221318477E-2</v>
      </c>
      <c r="M298" s="11">
        <v>0.18499167225084917</v>
      </c>
      <c r="N298" s="18">
        <f t="shared" si="4"/>
        <v>38.82805917346397</v>
      </c>
      <c r="O298" s="19"/>
      <c r="P298" s="8"/>
    </row>
    <row r="299" spans="1:16" x14ac:dyDescent="0.25">
      <c r="A299" s="41">
        <v>296</v>
      </c>
      <c r="B299" s="1" t="s">
        <v>38</v>
      </c>
      <c r="C299" s="42">
        <v>1</v>
      </c>
      <c r="D299" s="6">
        <v>4</v>
      </c>
      <c r="E299" s="43">
        <v>2</v>
      </c>
      <c r="F299" s="44"/>
      <c r="G299" s="43">
        <v>6.17</v>
      </c>
      <c r="H299" s="44"/>
      <c r="I299" s="43">
        <v>23.04</v>
      </c>
      <c r="J299" s="44"/>
      <c r="K299" s="11">
        <v>1.7378852255503432</v>
      </c>
      <c r="L299" s="11">
        <v>3.3611532779983154E-2</v>
      </c>
      <c r="M299" s="6"/>
      <c r="N299" s="46">
        <f t="shared" si="4"/>
        <v>32.98149675833033</v>
      </c>
      <c r="O299" s="47"/>
      <c r="P299" s="65"/>
    </row>
    <row r="300" spans="1:16" x14ac:dyDescent="0.25">
      <c r="A300" s="41">
        <v>297</v>
      </c>
      <c r="B300" s="1" t="s">
        <v>38</v>
      </c>
      <c r="C300" s="42" t="s">
        <v>69</v>
      </c>
      <c r="D300" s="6">
        <v>4</v>
      </c>
      <c r="E300" s="43">
        <v>2</v>
      </c>
      <c r="F300" s="44"/>
      <c r="G300" s="43">
        <v>6.17</v>
      </c>
      <c r="H300" s="44"/>
      <c r="I300" s="43">
        <v>23.04</v>
      </c>
      <c r="J300" s="44"/>
      <c r="K300" s="11">
        <v>2.2498821467505241</v>
      </c>
      <c r="L300" s="11">
        <v>3.8905168972746332E-2</v>
      </c>
      <c r="M300" s="6"/>
      <c r="N300" s="46">
        <f t="shared" si="4"/>
        <v>33.49878731572327</v>
      </c>
      <c r="O300" s="47"/>
      <c r="P300" s="65" t="s">
        <v>81</v>
      </c>
    </row>
    <row r="301" spans="1:16" x14ac:dyDescent="0.25">
      <c r="A301" s="9">
        <v>298</v>
      </c>
      <c r="B301" s="1" t="s">
        <v>39</v>
      </c>
      <c r="C301" s="2">
        <v>2</v>
      </c>
      <c r="D301" s="6">
        <v>5</v>
      </c>
      <c r="E301" s="20">
        <v>1.72</v>
      </c>
      <c r="F301" s="21"/>
      <c r="G301" s="20">
        <v>6.17</v>
      </c>
      <c r="H301" s="21"/>
      <c r="I301" s="20">
        <v>19.04</v>
      </c>
      <c r="J301" s="21"/>
      <c r="K301" s="11">
        <v>0.84103667865315457</v>
      </c>
      <c r="L301" s="11">
        <v>2.7145014710689766E-2</v>
      </c>
      <c r="M301" s="11">
        <v>0.27892997711670481</v>
      </c>
      <c r="N301" s="18">
        <f t="shared" si="4"/>
        <v>28.077111670480548</v>
      </c>
      <c r="O301" s="19"/>
      <c r="P301" s="8"/>
    </row>
    <row r="302" spans="1:16" x14ac:dyDescent="0.25">
      <c r="A302" s="41">
        <v>299</v>
      </c>
      <c r="B302" s="1" t="s">
        <v>39</v>
      </c>
      <c r="C302" s="42">
        <v>6</v>
      </c>
      <c r="D302" s="6">
        <v>4</v>
      </c>
      <c r="E302" s="43">
        <v>2</v>
      </c>
      <c r="F302" s="44"/>
      <c r="G302" s="43">
        <v>6.17</v>
      </c>
      <c r="H302" s="44"/>
      <c r="I302" s="43">
        <v>23.04</v>
      </c>
      <c r="J302" s="44"/>
      <c r="K302" s="11">
        <v>0.8365568727971805</v>
      </c>
      <c r="L302" s="11">
        <v>3.9967254085229088E-2</v>
      </c>
      <c r="M302" s="6"/>
      <c r="N302" s="46">
        <f t="shared" si="4"/>
        <v>32.086524126882409</v>
      </c>
      <c r="O302" s="47"/>
      <c r="P302" s="65"/>
    </row>
    <row r="303" spans="1:16" x14ac:dyDescent="0.25">
      <c r="A303" s="41">
        <v>300</v>
      </c>
      <c r="B303" s="1" t="s">
        <v>40</v>
      </c>
      <c r="C303" s="42">
        <v>1</v>
      </c>
      <c r="D303" s="6">
        <v>4</v>
      </c>
      <c r="E303" s="43">
        <v>2</v>
      </c>
      <c r="F303" s="44"/>
      <c r="G303" s="43">
        <v>6.17</v>
      </c>
      <c r="H303" s="44"/>
      <c r="I303" s="43">
        <v>23.04</v>
      </c>
      <c r="J303" s="44"/>
      <c r="K303" s="11">
        <v>0.82177272727272743</v>
      </c>
      <c r="L303" s="11">
        <v>3.5173076923076925E-2</v>
      </c>
      <c r="M303" s="6"/>
      <c r="N303" s="46">
        <f t="shared" si="4"/>
        <v>32.066945804195811</v>
      </c>
      <c r="O303" s="47"/>
      <c r="P303" s="65"/>
    </row>
    <row r="304" spans="1:16" x14ac:dyDescent="0.25">
      <c r="A304" s="41">
        <v>301</v>
      </c>
      <c r="B304" s="1" t="s">
        <v>40</v>
      </c>
      <c r="C304" s="42">
        <v>2</v>
      </c>
      <c r="D304" s="6">
        <v>4</v>
      </c>
      <c r="E304" s="43">
        <v>2</v>
      </c>
      <c r="F304" s="44"/>
      <c r="G304" s="43">
        <v>6.17</v>
      </c>
      <c r="H304" s="44"/>
      <c r="I304" s="43">
        <v>23.04</v>
      </c>
      <c r="J304" s="44"/>
      <c r="K304" s="11">
        <v>0.82637756286266928</v>
      </c>
      <c r="L304" s="11">
        <v>3.8136595744680847E-2</v>
      </c>
      <c r="M304" s="6"/>
      <c r="N304" s="46">
        <f t="shared" si="4"/>
        <v>32.07451415860735</v>
      </c>
      <c r="O304" s="47"/>
      <c r="P304" s="65"/>
    </row>
    <row r="305" spans="1:16" x14ac:dyDescent="0.25">
      <c r="A305" s="41">
        <v>302</v>
      </c>
      <c r="B305" s="1" t="s">
        <v>41</v>
      </c>
      <c r="C305" s="42">
        <v>11</v>
      </c>
      <c r="D305" s="6">
        <v>4</v>
      </c>
      <c r="E305" s="43">
        <v>2</v>
      </c>
      <c r="F305" s="44"/>
      <c r="G305" s="43">
        <v>6.17</v>
      </c>
      <c r="H305" s="44"/>
      <c r="I305" s="43">
        <v>23.04</v>
      </c>
      <c r="J305" s="44"/>
      <c r="K305" s="11">
        <v>0.36671789564130608</v>
      </c>
      <c r="L305" s="11">
        <v>2.6952105139821898E-2</v>
      </c>
      <c r="M305" s="6"/>
      <c r="N305" s="46">
        <f t="shared" si="4"/>
        <v>31.603670000781129</v>
      </c>
      <c r="O305" s="47"/>
      <c r="P305" s="65"/>
    </row>
    <row r="306" spans="1:16" x14ac:dyDescent="0.25">
      <c r="A306" s="9">
        <v>303</v>
      </c>
      <c r="B306" s="1" t="s">
        <v>41</v>
      </c>
      <c r="C306" s="2">
        <v>12</v>
      </c>
      <c r="D306" s="6">
        <v>2</v>
      </c>
      <c r="E306" s="20">
        <v>2.25</v>
      </c>
      <c r="F306" s="21"/>
      <c r="G306" s="20">
        <v>6.71</v>
      </c>
      <c r="H306" s="21"/>
      <c r="I306" s="20">
        <v>27.88</v>
      </c>
      <c r="J306" s="21"/>
      <c r="K306" s="11">
        <v>2.8025570375588034</v>
      </c>
      <c r="L306" s="11">
        <v>4.2998363185831792E-2</v>
      </c>
      <c r="M306" s="11">
        <v>0.29440548544690698</v>
      </c>
      <c r="N306" s="18">
        <f t="shared" si="4"/>
        <v>39.979960886191549</v>
      </c>
      <c r="O306" s="19"/>
      <c r="P306" s="8"/>
    </row>
    <row r="307" spans="1:16" x14ac:dyDescent="0.25">
      <c r="A307" s="41">
        <v>304</v>
      </c>
      <c r="B307" s="1" t="s">
        <v>41</v>
      </c>
      <c r="C307" s="42">
        <v>13</v>
      </c>
      <c r="D307" s="6">
        <v>4</v>
      </c>
      <c r="E307" s="43">
        <v>2</v>
      </c>
      <c r="F307" s="44"/>
      <c r="G307" s="43">
        <v>6.17</v>
      </c>
      <c r="H307" s="44"/>
      <c r="I307" s="43">
        <v>23.04</v>
      </c>
      <c r="J307" s="44"/>
      <c r="K307" s="11">
        <v>0.35739644185680569</v>
      </c>
      <c r="L307" s="11">
        <v>2.9552610731707313E-2</v>
      </c>
      <c r="M307" s="6"/>
      <c r="N307" s="46">
        <f t="shared" si="4"/>
        <v>31.596949052588513</v>
      </c>
      <c r="O307" s="47"/>
      <c r="P307" s="65"/>
    </row>
    <row r="308" spans="1:16" x14ac:dyDescent="0.25">
      <c r="A308" s="41">
        <v>305</v>
      </c>
      <c r="B308" s="1" t="s">
        <v>41</v>
      </c>
      <c r="C308" s="42">
        <v>15</v>
      </c>
      <c r="D308" s="6">
        <v>4</v>
      </c>
      <c r="E308" s="43">
        <v>2</v>
      </c>
      <c r="F308" s="44"/>
      <c r="G308" s="43">
        <v>6.17</v>
      </c>
      <c r="H308" s="44"/>
      <c r="I308" s="43">
        <v>23.04</v>
      </c>
      <c r="J308" s="44"/>
      <c r="K308" s="11">
        <v>0.66536763941197907</v>
      </c>
      <c r="L308" s="11">
        <v>2.3654266715263429E-2</v>
      </c>
      <c r="M308" s="6"/>
      <c r="N308" s="46">
        <f t="shared" si="4"/>
        <v>31.899021906127242</v>
      </c>
      <c r="O308" s="47"/>
      <c r="P308" s="65"/>
    </row>
    <row r="309" spans="1:16" x14ac:dyDescent="0.25">
      <c r="A309" s="41">
        <v>306</v>
      </c>
      <c r="B309" s="1" t="s">
        <v>41</v>
      </c>
      <c r="C309" s="42">
        <v>18</v>
      </c>
      <c r="D309" s="6">
        <v>4</v>
      </c>
      <c r="E309" s="43">
        <v>2</v>
      </c>
      <c r="F309" s="44"/>
      <c r="G309" s="43">
        <v>6.17</v>
      </c>
      <c r="H309" s="44"/>
      <c r="I309" s="43">
        <v>23.04</v>
      </c>
      <c r="J309" s="44"/>
      <c r="K309" s="11">
        <v>0.20798800341421778</v>
      </c>
      <c r="L309" s="11">
        <v>2.6341882014388487E-2</v>
      </c>
      <c r="M309" s="6"/>
      <c r="N309" s="46">
        <f t="shared" si="4"/>
        <v>31.444329885428608</v>
      </c>
      <c r="O309" s="47"/>
      <c r="P309" s="65"/>
    </row>
    <row r="310" spans="1:16" x14ac:dyDescent="0.25">
      <c r="A310" s="41">
        <v>307</v>
      </c>
      <c r="B310" s="1" t="s">
        <v>41</v>
      </c>
      <c r="C310" s="42">
        <v>19</v>
      </c>
      <c r="D310" s="6">
        <v>4</v>
      </c>
      <c r="E310" s="43">
        <v>2</v>
      </c>
      <c r="F310" s="44"/>
      <c r="G310" s="43">
        <v>6.17</v>
      </c>
      <c r="H310" s="44"/>
      <c r="I310" s="43">
        <v>23.04</v>
      </c>
      <c r="J310" s="44"/>
      <c r="K310" s="11">
        <v>0.58328030576460854</v>
      </c>
      <c r="L310" s="11">
        <v>2.286902210488987E-2</v>
      </c>
      <c r="M310" s="6"/>
      <c r="N310" s="46">
        <f t="shared" si="4"/>
        <v>31.8161493278695</v>
      </c>
      <c r="O310" s="47"/>
      <c r="P310" s="65"/>
    </row>
    <row r="311" spans="1:16" x14ac:dyDescent="0.25">
      <c r="A311" s="9">
        <v>308</v>
      </c>
      <c r="B311" s="1" t="s">
        <v>41</v>
      </c>
      <c r="C311" s="2" t="s">
        <v>69</v>
      </c>
      <c r="D311" s="6">
        <v>2</v>
      </c>
      <c r="E311" s="20">
        <v>2.25</v>
      </c>
      <c r="F311" s="21"/>
      <c r="G311" s="20">
        <v>6.71</v>
      </c>
      <c r="H311" s="21"/>
      <c r="I311" s="20">
        <v>27.88</v>
      </c>
      <c r="J311" s="21"/>
      <c r="K311" s="11">
        <v>2.8893569743266285</v>
      </c>
      <c r="L311" s="11">
        <v>4.261058277073064E-2</v>
      </c>
      <c r="M311" s="11">
        <v>0.30352372182119741</v>
      </c>
      <c r="N311" s="18">
        <f t="shared" si="4"/>
        <v>40.075491278918562</v>
      </c>
      <c r="O311" s="19"/>
      <c r="P311" s="8"/>
    </row>
    <row r="312" spans="1:16" x14ac:dyDescent="0.25">
      <c r="A312" s="41">
        <v>309</v>
      </c>
      <c r="B312" s="1" t="s">
        <v>41</v>
      </c>
      <c r="C312" s="42">
        <v>20</v>
      </c>
      <c r="D312" s="6">
        <v>4</v>
      </c>
      <c r="E312" s="43">
        <v>2</v>
      </c>
      <c r="F312" s="44"/>
      <c r="G312" s="43">
        <v>6.17</v>
      </c>
      <c r="H312" s="44"/>
      <c r="I312" s="43">
        <v>23.04</v>
      </c>
      <c r="J312" s="44"/>
      <c r="K312" s="11">
        <v>0.67858788819875782</v>
      </c>
      <c r="L312" s="11">
        <v>3.49895652173913E-2</v>
      </c>
      <c r="M312" s="6"/>
      <c r="N312" s="46">
        <f t="shared" si="4"/>
        <v>31.923577453416151</v>
      </c>
      <c r="O312" s="47"/>
      <c r="P312" s="65"/>
    </row>
    <row r="313" spans="1:16" x14ac:dyDescent="0.25">
      <c r="A313" s="41">
        <v>310</v>
      </c>
      <c r="B313" s="1" t="s">
        <v>41</v>
      </c>
      <c r="C313" s="42">
        <v>22</v>
      </c>
      <c r="D313" s="6">
        <v>4</v>
      </c>
      <c r="E313" s="43">
        <v>2</v>
      </c>
      <c r="F313" s="44"/>
      <c r="G313" s="43">
        <v>6.17</v>
      </c>
      <c r="H313" s="44"/>
      <c r="I313" s="43">
        <v>23.04</v>
      </c>
      <c r="J313" s="44"/>
      <c r="K313" s="11">
        <v>0.8464038483965014</v>
      </c>
      <c r="L313" s="11">
        <v>4.2936174927113699E-2</v>
      </c>
      <c r="M313" s="6"/>
      <c r="N313" s="46">
        <f t="shared" si="4"/>
        <v>32.099340023323613</v>
      </c>
      <c r="O313" s="47"/>
      <c r="P313" s="65"/>
    </row>
    <row r="314" spans="1:16" x14ac:dyDescent="0.25">
      <c r="A314" s="41">
        <v>311</v>
      </c>
      <c r="B314" s="1" t="s">
        <v>41</v>
      </c>
      <c r="C314" s="42">
        <v>23</v>
      </c>
      <c r="D314" s="6">
        <v>4</v>
      </c>
      <c r="E314" s="43">
        <v>2</v>
      </c>
      <c r="F314" s="44"/>
      <c r="G314" s="43">
        <v>6.17</v>
      </c>
      <c r="H314" s="44"/>
      <c r="I314" s="43">
        <v>23.04</v>
      </c>
      <c r="J314" s="44"/>
      <c r="K314" s="11">
        <v>0.60849644006905246</v>
      </c>
      <c r="L314" s="11">
        <v>2.7409825969299674E-2</v>
      </c>
      <c r="M314" s="6"/>
      <c r="N314" s="46">
        <f t="shared" si="4"/>
        <v>31.845906266038355</v>
      </c>
      <c r="O314" s="47"/>
      <c r="P314" s="65"/>
    </row>
    <row r="315" spans="1:16" x14ac:dyDescent="0.25">
      <c r="A315" s="9">
        <v>312</v>
      </c>
      <c r="B315" s="1" t="s">
        <v>41</v>
      </c>
      <c r="C315" s="2">
        <v>26</v>
      </c>
      <c r="D315" s="6">
        <v>5</v>
      </c>
      <c r="E315" s="20">
        <v>1.72</v>
      </c>
      <c r="F315" s="21"/>
      <c r="G315" s="20">
        <v>6.17</v>
      </c>
      <c r="H315" s="21"/>
      <c r="I315" s="20">
        <v>19.04</v>
      </c>
      <c r="J315" s="21"/>
      <c r="K315" s="11">
        <v>0.81944609038064886</v>
      </c>
      <c r="L315" s="11">
        <v>3.470744421526345E-2</v>
      </c>
      <c r="M315" s="6"/>
      <c r="N315" s="18">
        <f t="shared" si="4"/>
        <v>27.784153534595912</v>
      </c>
      <c r="O315" s="19"/>
      <c r="P315" s="8"/>
    </row>
    <row r="316" spans="1:16" x14ac:dyDescent="0.25">
      <c r="A316" s="41">
        <v>313</v>
      </c>
      <c r="B316" s="1" t="s">
        <v>41</v>
      </c>
      <c r="C316" s="42">
        <v>27</v>
      </c>
      <c r="D316" s="6">
        <v>4</v>
      </c>
      <c r="E316" s="43">
        <v>2</v>
      </c>
      <c r="F316" s="44"/>
      <c r="G316" s="43">
        <v>6.17</v>
      </c>
      <c r="H316" s="44"/>
      <c r="I316" s="43">
        <v>23.04</v>
      </c>
      <c r="J316" s="44"/>
      <c r="K316" s="11">
        <v>0.37286867818962932</v>
      </c>
      <c r="L316" s="11">
        <v>2.9266923768608247E-2</v>
      </c>
      <c r="M316" s="6"/>
      <c r="N316" s="46">
        <f t="shared" si="4"/>
        <v>31.61213560195824</v>
      </c>
      <c r="O316" s="47"/>
      <c r="P316" s="65"/>
    </row>
    <row r="317" spans="1:16" x14ac:dyDescent="0.25">
      <c r="A317" s="41">
        <v>314</v>
      </c>
      <c r="B317" s="1" t="s">
        <v>41</v>
      </c>
      <c r="C317" s="42">
        <v>29</v>
      </c>
      <c r="D317" s="6">
        <v>4</v>
      </c>
      <c r="E317" s="43">
        <v>2</v>
      </c>
      <c r="F317" s="44"/>
      <c r="G317" s="43">
        <v>6.17</v>
      </c>
      <c r="H317" s="44"/>
      <c r="I317" s="43">
        <v>23.04</v>
      </c>
      <c r="J317" s="44"/>
      <c r="K317" s="11">
        <v>1.0643426591482417</v>
      </c>
      <c r="L317" s="11">
        <v>2.8694229905525045E-2</v>
      </c>
      <c r="M317" s="6"/>
      <c r="N317" s="46">
        <f t="shared" si="4"/>
        <v>32.303036889053772</v>
      </c>
      <c r="O317" s="47"/>
      <c r="P317" s="65"/>
    </row>
    <row r="318" spans="1:16" x14ac:dyDescent="0.25">
      <c r="A318" s="41">
        <v>315</v>
      </c>
      <c r="B318" s="1" t="s">
        <v>41</v>
      </c>
      <c r="C318" s="42">
        <v>3</v>
      </c>
      <c r="D318" s="6">
        <v>4</v>
      </c>
      <c r="E318" s="43">
        <v>2</v>
      </c>
      <c r="F318" s="44"/>
      <c r="G318" s="43">
        <v>6.17</v>
      </c>
      <c r="H318" s="44"/>
      <c r="I318" s="43">
        <v>23.04</v>
      </c>
      <c r="J318" s="44"/>
      <c r="K318" s="11">
        <v>0.37362624630695074</v>
      </c>
      <c r="L318" s="11">
        <v>2.8248252293577979E-2</v>
      </c>
      <c r="M318" s="6"/>
      <c r="N318" s="46">
        <f t="shared" si="4"/>
        <v>31.611874498600532</v>
      </c>
      <c r="O318" s="47"/>
      <c r="P318" s="65"/>
    </row>
    <row r="319" spans="1:16" x14ac:dyDescent="0.25">
      <c r="A319" s="41">
        <v>316</v>
      </c>
      <c r="B319" s="1" t="s">
        <v>41</v>
      </c>
      <c r="C319" s="42">
        <v>30</v>
      </c>
      <c r="D319" s="6">
        <v>4</v>
      </c>
      <c r="E319" s="43">
        <v>2</v>
      </c>
      <c r="F319" s="44"/>
      <c r="G319" s="43">
        <v>6.17</v>
      </c>
      <c r="H319" s="44"/>
      <c r="I319" s="43">
        <v>23.04</v>
      </c>
      <c r="J319" s="44"/>
      <c r="K319" s="11">
        <v>0.87805886675691347</v>
      </c>
      <c r="L319" s="11">
        <v>3.5016631212531422E-2</v>
      </c>
      <c r="M319" s="6"/>
      <c r="N319" s="46">
        <f t="shared" si="4"/>
        <v>32.123075497969445</v>
      </c>
      <c r="O319" s="47"/>
      <c r="P319" s="65"/>
    </row>
    <row r="320" spans="1:16" x14ac:dyDescent="0.25">
      <c r="A320" s="41">
        <v>317</v>
      </c>
      <c r="B320" s="1" t="s">
        <v>41</v>
      </c>
      <c r="C320" s="42">
        <v>31</v>
      </c>
      <c r="D320" s="6">
        <v>4</v>
      </c>
      <c r="E320" s="43">
        <v>2</v>
      </c>
      <c r="F320" s="44"/>
      <c r="G320" s="43">
        <v>6.17</v>
      </c>
      <c r="H320" s="44"/>
      <c r="I320" s="43">
        <v>23.04</v>
      </c>
      <c r="J320" s="44"/>
      <c r="K320" s="11">
        <v>0.30965371999403613</v>
      </c>
      <c r="L320" s="11">
        <v>3.1946824213508272E-2</v>
      </c>
      <c r="M320" s="6"/>
      <c r="N320" s="46">
        <f t="shared" si="4"/>
        <v>31.551600544207545</v>
      </c>
      <c r="O320" s="47"/>
      <c r="P320" s="65"/>
    </row>
    <row r="321" spans="1:16" x14ac:dyDescent="0.25">
      <c r="A321" s="41">
        <v>318</v>
      </c>
      <c r="B321" s="1" t="s">
        <v>41</v>
      </c>
      <c r="C321" s="42">
        <v>33</v>
      </c>
      <c r="D321" s="6">
        <v>4</v>
      </c>
      <c r="E321" s="43">
        <v>2</v>
      </c>
      <c r="F321" s="44"/>
      <c r="G321" s="43">
        <v>6.17</v>
      </c>
      <c r="H321" s="44"/>
      <c r="I321" s="43">
        <v>23.04</v>
      </c>
      <c r="J321" s="44"/>
      <c r="K321" s="11">
        <v>1.0613568628996501</v>
      </c>
      <c r="L321" s="11">
        <v>2.8956929109808363E-2</v>
      </c>
      <c r="M321" s="6"/>
      <c r="N321" s="46">
        <f t="shared" si="4"/>
        <v>32.300313792009462</v>
      </c>
      <c r="O321" s="47"/>
      <c r="P321" s="65"/>
    </row>
    <row r="322" spans="1:16" x14ac:dyDescent="0.25">
      <c r="A322" s="41">
        <v>319</v>
      </c>
      <c r="B322" s="1" t="s">
        <v>41</v>
      </c>
      <c r="C322" s="42">
        <v>34</v>
      </c>
      <c r="D322" s="6">
        <v>4</v>
      </c>
      <c r="E322" s="43">
        <v>2</v>
      </c>
      <c r="F322" s="44"/>
      <c r="G322" s="43">
        <v>6.17</v>
      </c>
      <c r="H322" s="44"/>
      <c r="I322" s="43">
        <v>23.04</v>
      </c>
      <c r="J322" s="44"/>
      <c r="K322" s="11">
        <v>0.30359014708372961</v>
      </c>
      <c r="L322" s="11">
        <v>2.803748654880861E-2</v>
      </c>
      <c r="M322" s="6"/>
      <c r="N322" s="46">
        <f t="shared" si="4"/>
        <v>31.541627633632537</v>
      </c>
      <c r="O322" s="47"/>
      <c r="P322" s="65"/>
    </row>
    <row r="323" spans="1:16" x14ac:dyDescent="0.25">
      <c r="A323" s="9">
        <v>320</v>
      </c>
      <c r="B323" s="1" t="s">
        <v>41</v>
      </c>
      <c r="C323" s="2">
        <v>36</v>
      </c>
      <c r="D323" s="6">
        <v>5</v>
      </c>
      <c r="E323" s="20">
        <v>1.72</v>
      </c>
      <c r="F323" s="21"/>
      <c r="G323" s="20">
        <v>6.17</v>
      </c>
      <c r="H323" s="21"/>
      <c r="I323" s="20">
        <v>19.04</v>
      </c>
      <c r="J323" s="21"/>
      <c r="K323" s="11">
        <v>0.8329834275687269</v>
      </c>
      <c r="L323" s="11">
        <v>4.0795008773640083E-2</v>
      </c>
      <c r="M323" s="11"/>
      <c r="N323" s="18">
        <f t="shared" si="4"/>
        <v>27.803778436342366</v>
      </c>
      <c r="O323" s="19"/>
      <c r="P323" s="8"/>
    </row>
    <row r="324" spans="1:16" x14ac:dyDescent="0.25">
      <c r="A324" s="9">
        <v>321</v>
      </c>
      <c r="B324" s="1" t="s">
        <v>41</v>
      </c>
      <c r="C324" s="2">
        <v>38</v>
      </c>
      <c r="D324" s="6">
        <v>5</v>
      </c>
      <c r="E324" s="20">
        <v>1.72</v>
      </c>
      <c r="F324" s="21"/>
      <c r="G324" s="20">
        <v>6.17</v>
      </c>
      <c r="H324" s="21"/>
      <c r="I324" s="20">
        <v>19.04</v>
      </c>
      <c r="J324" s="21"/>
      <c r="K324" s="11">
        <v>0.92836608143444166</v>
      </c>
      <c r="L324" s="11">
        <v>3.3819760926410161E-2</v>
      </c>
      <c r="M324" s="6"/>
      <c r="N324" s="18">
        <f t="shared" si="4"/>
        <v>27.892185842360849</v>
      </c>
      <c r="O324" s="19"/>
      <c r="P324" s="8"/>
    </row>
    <row r="325" spans="1:16" x14ac:dyDescent="0.25">
      <c r="A325" s="9">
        <v>322</v>
      </c>
      <c r="B325" s="1" t="s">
        <v>41</v>
      </c>
      <c r="C325" s="2">
        <v>40</v>
      </c>
      <c r="D325" s="6">
        <v>5</v>
      </c>
      <c r="E325" s="20">
        <v>1.72</v>
      </c>
      <c r="F325" s="21"/>
      <c r="G325" s="20">
        <v>6.17</v>
      </c>
      <c r="H325" s="21"/>
      <c r="I325" s="20">
        <v>19.04</v>
      </c>
      <c r="J325" s="21"/>
      <c r="K325" s="11">
        <v>0.83870671378091888</v>
      </c>
      <c r="L325" s="11">
        <v>4.1075304279544561E-2</v>
      </c>
      <c r="M325" s="6"/>
      <c r="N325" s="18">
        <f t="shared" ref="N325:N388" si="5">E325+G325+I325+K325+L325+M325</f>
        <v>27.809782018060464</v>
      </c>
      <c r="O325" s="19"/>
      <c r="P325" s="8"/>
    </row>
    <row r="326" spans="1:16" x14ac:dyDescent="0.25">
      <c r="A326" s="9">
        <v>323</v>
      </c>
      <c r="B326" s="1" t="s">
        <v>41</v>
      </c>
      <c r="C326" s="2">
        <v>42</v>
      </c>
      <c r="D326" s="6">
        <v>5</v>
      </c>
      <c r="E326" s="20">
        <v>1.72</v>
      </c>
      <c r="F326" s="21"/>
      <c r="G326" s="20">
        <v>6.17</v>
      </c>
      <c r="H326" s="21"/>
      <c r="I326" s="20">
        <v>19.04</v>
      </c>
      <c r="J326" s="21"/>
      <c r="K326" s="11">
        <v>0.84635054835493528</v>
      </c>
      <c r="L326" s="11">
        <v>4.3327058823529406E-2</v>
      </c>
      <c r="M326" s="6"/>
      <c r="N326" s="18">
        <f t="shared" si="5"/>
        <v>27.819677607178463</v>
      </c>
      <c r="O326" s="19"/>
      <c r="P326" s="8"/>
    </row>
    <row r="327" spans="1:16" x14ac:dyDescent="0.25">
      <c r="A327" s="41">
        <v>324</v>
      </c>
      <c r="B327" s="1" t="s">
        <v>41</v>
      </c>
      <c r="C327" s="42">
        <v>44</v>
      </c>
      <c r="D327" s="6">
        <v>4</v>
      </c>
      <c r="E327" s="43">
        <v>2</v>
      </c>
      <c r="F327" s="44"/>
      <c r="G327" s="43">
        <v>6.17</v>
      </c>
      <c r="H327" s="44"/>
      <c r="I327" s="43">
        <v>23.04</v>
      </c>
      <c r="J327" s="44"/>
      <c r="K327" s="11">
        <v>0.81517559880834178</v>
      </c>
      <c r="L327" s="11">
        <v>3.4340156107249248E-2</v>
      </c>
      <c r="M327" s="6"/>
      <c r="N327" s="46">
        <f t="shared" si="5"/>
        <v>32.059515754915594</v>
      </c>
      <c r="O327" s="47"/>
      <c r="P327" s="65"/>
    </row>
    <row r="328" spans="1:16" x14ac:dyDescent="0.25">
      <c r="A328" s="41">
        <v>325</v>
      </c>
      <c r="B328" s="1" t="s">
        <v>41</v>
      </c>
      <c r="C328" s="42">
        <v>5</v>
      </c>
      <c r="D328" s="6">
        <v>4</v>
      </c>
      <c r="E328" s="43">
        <v>2</v>
      </c>
      <c r="F328" s="44"/>
      <c r="G328" s="43">
        <v>6.17</v>
      </c>
      <c r="H328" s="44"/>
      <c r="I328" s="43">
        <v>23.04</v>
      </c>
      <c r="J328" s="44"/>
      <c r="K328" s="11">
        <v>0.37582134487350199</v>
      </c>
      <c r="L328" s="11">
        <v>2.8502573274849216E-2</v>
      </c>
      <c r="M328" s="6"/>
      <c r="N328" s="46">
        <f t="shared" si="5"/>
        <v>31.614323918148351</v>
      </c>
      <c r="O328" s="47"/>
      <c r="P328" s="65"/>
    </row>
    <row r="329" spans="1:16" x14ac:dyDescent="0.25">
      <c r="A329" s="41">
        <v>326</v>
      </c>
      <c r="B329" s="1" t="s">
        <v>41</v>
      </c>
      <c r="C329" s="42">
        <v>7</v>
      </c>
      <c r="D329" s="6">
        <v>4</v>
      </c>
      <c r="E329" s="43">
        <v>2</v>
      </c>
      <c r="F329" s="44"/>
      <c r="G329" s="43">
        <v>6.17</v>
      </c>
      <c r="H329" s="44"/>
      <c r="I329" s="43">
        <v>23.04</v>
      </c>
      <c r="J329" s="44"/>
      <c r="K329" s="11">
        <v>0.37871729563269879</v>
      </c>
      <c r="L329" s="11">
        <v>2.9003738361862094E-2</v>
      </c>
      <c r="M329" s="6"/>
      <c r="N329" s="46">
        <f t="shared" si="5"/>
        <v>31.617721033994563</v>
      </c>
      <c r="O329" s="47"/>
      <c r="P329" s="65"/>
    </row>
    <row r="330" spans="1:16" x14ac:dyDescent="0.25">
      <c r="A330" s="41">
        <v>327</v>
      </c>
      <c r="B330" s="1" t="s">
        <v>41</v>
      </c>
      <c r="C330" s="42">
        <v>9</v>
      </c>
      <c r="D330" s="6">
        <v>4</v>
      </c>
      <c r="E330" s="43">
        <v>2</v>
      </c>
      <c r="F330" s="44"/>
      <c r="G330" s="43">
        <v>6.17</v>
      </c>
      <c r="H330" s="44"/>
      <c r="I330" s="43">
        <v>23.04</v>
      </c>
      <c r="J330" s="44"/>
      <c r="K330" s="11">
        <v>0.31247106750206882</v>
      </c>
      <c r="L330" s="11">
        <v>2.8848570437798E-2</v>
      </c>
      <c r="M330" s="6"/>
      <c r="N330" s="46">
        <f t="shared" si="5"/>
        <v>31.551319637939869</v>
      </c>
      <c r="O330" s="47"/>
      <c r="P330" s="65"/>
    </row>
    <row r="331" spans="1:16" x14ac:dyDescent="0.25">
      <c r="A331" s="41">
        <v>328</v>
      </c>
      <c r="B331" s="1" t="s">
        <v>42</v>
      </c>
      <c r="C331" s="42">
        <v>1</v>
      </c>
      <c r="D331" s="6">
        <v>4</v>
      </c>
      <c r="E331" s="43">
        <v>2</v>
      </c>
      <c r="F331" s="44"/>
      <c r="G331" s="43">
        <v>6.17</v>
      </c>
      <c r="H331" s="44"/>
      <c r="I331" s="43">
        <v>23.04</v>
      </c>
      <c r="J331" s="44"/>
      <c r="K331" s="11">
        <v>0.73662934059891028</v>
      </c>
      <c r="L331" s="11">
        <v>3.7395611658251261E-2</v>
      </c>
      <c r="M331" s="6"/>
      <c r="N331" s="46">
        <f t="shared" si="5"/>
        <v>31.984024952257162</v>
      </c>
      <c r="O331" s="47"/>
      <c r="P331" s="65"/>
    </row>
    <row r="332" spans="1:16" x14ac:dyDescent="0.25">
      <c r="A332" s="41">
        <v>329</v>
      </c>
      <c r="B332" s="1" t="s">
        <v>42</v>
      </c>
      <c r="C332" s="42">
        <v>10</v>
      </c>
      <c r="D332" s="6">
        <v>4</v>
      </c>
      <c r="E332" s="43">
        <v>2</v>
      </c>
      <c r="F332" s="44"/>
      <c r="G332" s="43">
        <v>6.17</v>
      </c>
      <c r="H332" s="44"/>
      <c r="I332" s="43">
        <v>23.04</v>
      </c>
      <c r="J332" s="44"/>
      <c r="K332" s="11">
        <v>0.79846998726960761</v>
      </c>
      <c r="L332" s="11">
        <v>3.1030943377428458E-2</v>
      </c>
      <c r="M332" s="6"/>
      <c r="N332" s="46">
        <f t="shared" si="5"/>
        <v>32.039500930647037</v>
      </c>
      <c r="O332" s="47"/>
      <c r="P332" s="65"/>
    </row>
    <row r="333" spans="1:16" x14ac:dyDescent="0.25">
      <c r="A333" s="41">
        <v>330</v>
      </c>
      <c r="B333" s="1" t="s">
        <v>42</v>
      </c>
      <c r="C333" s="42">
        <v>11</v>
      </c>
      <c r="D333" s="6">
        <v>4</v>
      </c>
      <c r="E333" s="43">
        <v>2</v>
      </c>
      <c r="F333" s="44"/>
      <c r="G333" s="43">
        <v>6.17</v>
      </c>
      <c r="H333" s="44"/>
      <c r="I333" s="43">
        <v>23.04</v>
      </c>
      <c r="J333" s="44"/>
      <c r="K333" s="11">
        <v>0.80726380973574419</v>
      </c>
      <c r="L333" s="11">
        <v>3.1494209847009735E-2</v>
      </c>
      <c r="M333" s="6"/>
      <c r="N333" s="46">
        <f t="shared" si="5"/>
        <v>32.048758019582756</v>
      </c>
      <c r="O333" s="47"/>
      <c r="P333" s="65"/>
    </row>
    <row r="334" spans="1:16" x14ac:dyDescent="0.25">
      <c r="A334" s="9">
        <v>331</v>
      </c>
      <c r="B334" s="1" t="s">
        <v>42</v>
      </c>
      <c r="C334" s="2">
        <v>12</v>
      </c>
      <c r="D334" s="6">
        <v>2</v>
      </c>
      <c r="E334" s="20">
        <v>2.25</v>
      </c>
      <c r="F334" s="21"/>
      <c r="G334" s="20">
        <v>6.71</v>
      </c>
      <c r="H334" s="21"/>
      <c r="I334" s="20">
        <v>27.88</v>
      </c>
      <c r="J334" s="21"/>
      <c r="K334" s="11">
        <v>2.3258610442661278</v>
      </c>
      <c r="L334" s="11">
        <v>2.9779536443123717E-2</v>
      </c>
      <c r="M334" s="11">
        <v>0.18802198962071065</v>
      </c>
      <c r="N334" s="18">
        <f t="shared" si="5"/>
        <v>39.38366257032996</v>
      </c>
      <c r="O334" s="19"/>
      <c r="P334" s="8"/>
    </row>
    <row r="335" spans="1:16" x14ac:dyDescent="0.25">
      <c r="A335" s="41">
        <v>332</v>
      </c>
      <c r="B335" s="1" t="s">
        <v>42</v>
      </c>
      <c r="C335" s="42">
        <v>14</v>
      </c>
      <c r="D335" s="6">
        <v>4</v>
      </c>
      <c r="E335" s="43">
        <v>2</v>
      </c>
      <c r="F335" s="44"/>
      <c r="G335" s="43">
        <v>6.17</v>
      </c>
      <c r="H335" s="44"/>
      <c r="I335" s="43">
        <v>23.04</v>
      </c>
      <c r="J335" s="44"/>
      <c r="K335" s="11">
        <v>0.16467110697096726</v>
      </c>
      <c r="L335" s="11">
        <v>2.5082373854991461E-2</v>
      </c>
      <c r="M335" s="6"/>
      <c r="N335" s="46">
        <f t="shared" si="5"/>
        <v>31.399753480825961</v>
      </c>
      <c r="O335" s="47"/>
      <c r="P335" s="65"/>
    </row>
    <row r="336" spans="1:16" x14ac:dyDescent="0.25">
      <c r="A336" s="9">
        <v>333</v>
      </c>
      <c r="B336" s="1" t="s">
        <v>42</v>
      </c>
      <c r="C336" s="2">
        <v>15</v>
      </c>
      <c r="D336" s="6">
        <v>2</v>
      </c>
      <c r="E336" s="20">
        <v>2.25</v>
      </c>
      <c r="F336" s="21"/>
      <c r="G336" s="20">
        <v>6.71</v>
      </c>
      <c r="H336" s="21"/>
      <c r="I336" s="20">
        <v>27.88</v>
      </c>
      <c r="J336" s="21"/>
      <c r="K336" s="11">
        <v>1.9674088297454309</v>
      </c>
      <c r="L336" s="11">
        <v>2.1191256810288973E-2</v>
      </c>
      <c r="M336" s="11">
        <v>0.15904480771885854</v>
      </c>
      <c r="N336" s="18">
        <f t="shared" si="5"/>
        <v>38.987644894274581</v>
      </c>
      <c r="O336" s="19"/>
      <c r="P336" s="8"/>
    </row>
    <row r="337" spans="1:16" x14ac:dyDescent="0.25">
      <c r="A337" s="9">
        <v>334</v>
      </c>
      <c r="B337" s="1" t="s">
        <v>42</v>
      </c>
      <c r="C337" s="2" t="s">
        <v>70</v>
      </c>
      <c r="D337" s="6">
        <v>2</v>
      </c>
      <c r="E337" s="20">
        <v>2.25</v>
      </c>
      <c r="F337" s="21"/>
      <c r="G337" s="20">
        <v>6.71</v>
      </c>
      <c r="H337" s="21"/>
      <c r="I337" s="20">
        <v>27.88</v>
      </c>
      <c r="J337" s="21"/>
      <c r="K337" s="11">
        <v>2.0918128622772811</v>
      </c>
      <c r="L337" s="11">
        <v>2.4999270474879556E-2</v>
      </c>
      <c r="M337" s="11">
        <v>0.16910159669649005</v>
      </c>
      <c r="N337" s="18">
        <f t="shared" si="5"/>
        <v>39.125913729448655</v>
      </c>
      <c r="O337" s="19"/>
      <c r="P337" s="8"/>
    </row>
    <row r="338" spans="1:16" x14ac:dyDescent="0.25">
      <c r="A338" s="41">
        <v>335</v>
      </c>
      <c r="B338" s="1" t="s">
        <v>42</v>
      </c>
      <c r="C338" s="42">
        <v>16</v>
      </c>
      <c r="D338" s="6">
        <v>4</v>
      </c>
      <c r="E338" s="43">
        <v>2</v>
      </c>
      <c r="F338" s="44"/>
      <c r="G338" s="43">
        <v>6.17</v>
      </c>
      <c r="H338" s="44"/>
      <c r="I338" s="43">
        <v>23.04</v>
      </c>
      <c r="J338" s="44"/>
      <c r="K338" s="11">
        <v>0.48560001272831416</v>
      </c>
      <c r="L338" s="11">
        <v>3.1928638706803285E-2</v>
      </c>
      <c r="M338" s="6"/>
      <c r="N338" s="46">
        <f t="shared" si="5"/>
        <v>31.727528651435115</v>
      </c>
      <c r="O338" s="47"/>
      <c r="P338" s="65"/>
    </row>
    <row r="339" spans="1:16" x14ac:dyDescent="0.25">
      <c r="A339" s="41">
        <v>336</v>
      </c>
      <c r="B339" s="1" t="s">
        <v>42</v>
      </c>
      <c r="C339" s="42">
        <v>17</v>
      </c>
      <c r="D339" s="6">
        <v>4</v>
      </c>
      <c r="E339" s="43">
        <v>2</v>
      </c>
      <c r="F339" s="44"/>
      <c r="G339" s="43">
        <v>6.17</v>
      </c>
      <c r="H339" s="44"/>
      <c r="I339" s="43">
        <v>23.04</v>
      </c>
      <c r="J339" s="44"/>
      <c r="K339" s="11">
        <v>0.488663895770789</v>
      </c>
      <c r="L339" s="11">
        <v>3.1935665277332478E-2</v>
      </c>
      <c r="M339" s="6"/>
      <c r="N339" s="46">
        <f t="shared" si="5"/>
        <v>31.73059956104812</v>
      </c>
      <c r="O339" s="47"/>
      <c r="P339" s="65" t="s">
        <v>81</v>
      </c>
    </row>
    <row r="340" spans="1:16" x14ac:dyDescent="0.25">
      <c r="A340" s="41">
        <v>337</v>
      </c>
      <c r="B340" s="1" t="s">
        <v>42</v>
      </c>
      <c r="C340" s="42">
        <v>18</v>
      </c>
      <c r="D340" s="6">
        <v>4</v>
      </c>
      <c r="E340" s="43">
        <v>2</v>
      </c>
      <c r="F340" s="44"/>
      <c r="G340" s="43">
        <v>6.17</v>
      </c>
      <c r="H340" s="44"/>
      <c r="I340" s="43">
        <v>23.04</v>
      </c>
      <c r="J340" s="44"/>
      <c r="K340" s="11">
        <v>0.50603604303515703</v>
      </c>
      <c r="L340" s="11">
        <v>3.4826158915828291E-2</v>
      </c>
      <c r="M340" s="6"/>
      <c r="N340" s="46">
        <f t="shared" si="5"/>
        <v>31.750862201950984</v>
      </c>
      <c r="O340" s="47"/>
      <c r="P340" s="65" t="s">
        <v>81</v>
      </c>
    </row>
    <row r="341" spans="1:16" x14ac:dyDescent="0.25">
      <c r="A341" s="41">
        <v>338</v>
      </c>
      <c r="B341" s="1" t="s">
        <v>42</v>
      </c>
      <c r="C341" s="42">
        <v>19</v>
      </c>
      <c r="D341" s="6">
        <v>4</v>
      </c>
      <c r="E341" s="43">
        <v>2</v>
      </c>
      <c r="F341" s="44"/>
      <c r="G341" s="43">
        <v>6.17</v>
      </c>
      <c r="H341" s="44"/>
      <c r="I341" s="43">
        <v>23.04</v>
      </c>
      <c r="J341" s="44"/>
      <c r="K341" s="11">
        <v>0.54382660753880274</v>
      </c>
      <c r="L341" s="11">
        <v>5.8074723857583395E-2</v>
      </c>
      <c r="M341" s="6"/>
      <c r="N341" s="46">
        <f t="shared" si="5"/>
        <v>31.811901331396388</v>
      </c>
      <c r="O341" s="47"/>
      <c r="P341" s="65"/>
    </row>
    <row r="342" spans="1:16" x14ac:dyDescent="0.25">
      <c r="A342" s="41">
        <v>339</v>
      </c>
      <c r="B342" s="1" t="s">
        <v>42</v>
      </c>
      <c r="C342" s="42">
        <v>2</v>
      </c>
      <c r="D342" s="6">
        <v>4</v>
      </c>
      <c r="E342" s="43">
        <v>2</v>
      </c>
      <c r="F342" s="44"/>
      <c r="G342" s="43">
        <v>6.17</v>
      </c>
      <c r="H342" s="44"/>
      <c r="I342" s="43">
        <v>23.04</v>
      </c>
      <c r="J342" s="44"/>
      <c r="K342" s="11">
        <v>0.81409838047268512</v>
      </c>
      <c r="L342" s="11">
        <v>3.8673795169830813E-2</v>
      </c>
      <c r="M342" s="6"/>
      <c r="N342" s="46">
        <f t="shared" si="5"/>
        <v>32.062772175642515</v>
      </c>
      <c r="O342" s="47"/>
      <c r="P342" s="65"/>
    </row>
    <row r="343" spans="1:16" x14ac:dyDescent="0.25">
      <c r="A343" s="41">
        <v>340</v>
      </c>
      <c r="B343" s="1" t="s">
        <v>42</v>
      </c>
      <c r="C343" s="42">
        <v>4</v>
      </c>
      <c r="D343" s="6">
        <v>4</v>
      </c>
      <c r="E343" s="43">
        <v>2</v>
      </c>
      <c r="F343" s="44"/>
      <c r="G343" s="43">
        <v>6.17</v>
      </c>
      <c r="H343" s="44"/>
      <c r="I343" s="43">
        <v>23.04</v>
      </c>
      <c r="J343" s="44"/>
      <c r="K343" s="11">
        <v>0.82585662706611584</v>
      </c>
      <c r="L343" s="11">
        <v>3.822194318181818E-2</v>
      </c>
      <c r="M343" s="6"/>
      <c r="N343" s="46">
        <f t="shared" si="5"/>
        <v>32.074078570247934</v>
      </c>
      <c r="O343" s="47"/>
      <c r="P343" s="65"/>
    </row>
    <row r="344" spans="1:16" x14ac:dyDescent="0.25">
      <c r="A344" s="41">
        <v>341</v>
      </c>
      <c r="B344" s="1" t="s">
        <v>42</v>
      </c>
      <c r="C344" s="42">
        <v>5</v>
      </c>
      <c r="D344" s="6">
        <v>4</v>
      </c>
      <c r="E344" s="43">
        <v>2</v>
      </c>
      <c r="F344" s="44"/>
      <c r="G344" s="43">
        <v>6.17</v>
      </c>
      <c r="H344" s="44"/>
      <c r="I344" s="43">
        <v>23.04</v>
      </c>
      <c r="J344" s="44"/>
      <c r="K344" s="11">
        <v>0.8834041856392294</v>
      </c>
      <c r="L344" s="11">
        <v>3.55517880910683E-2</v>
      </c>
      <c r="M344" s="6"/>
      <c r="N344" s="46">
        <f t="shared" si="5"/>
        <v>32.128955973730299</v>
      </c>
      <c r="O344" s="47"/>
      <c r="P344" s="65"/>
    </row>
    <row r="345" spans="1:16" x14ac:dyDescent="0.25">
      <c r="A345" s="41">
        <v>342</v>
      </c>
      <c r="B345" s="1" t="s">
        <v>42</v>
      </c>
      <c r="C345" s="42">
        <v>6</v>
      </c>
      <c r="D345" s="6">
        <v>4</v>
      </c>
      <c r="E345" s="43">
        <v>2</v>
      </c>
      <c r="F345" s="44"/>
      <c r="G345" s="43">
        <v>6.17</v>
      </c>
      <c r="H345" s="44"/>
      <c r="I345" s="43">
        <v>23.04</v>
      </c>
      <c r="J345" s="44"/>
      <c r="K345" s="11">
        <v>0.80085334522747542</v>
      </c>
      <c r="L345" s="11">
        <v>3.1273289473684206E-2</v>
      </c>
      <c r="M345" s="6"/>
      <c r="N345" s="46">
        <f t="shared" si="5"/>
        <v>32.042126634701155</v>
      </c>
      <c r="O345" s="47"/>
      <c r="P345" s="65"/>
    </row>
    <row r="346" spans="1:16" x14ac:dyDescent="0.25">
      <c r="A346" s="41">
        <v>343</v>
      </c>
      <c r="B346" s="1" t="s">
        <v>42</v>
      </c>
      <c r="C346" s="42">
        <v>7</v>
      </c>
      <c r="D346" s="6">
        <v>4</v>
      </c>
      <c r="E346" s="43">
        <v>2</v>
      </c>
      <c r="F346" s="44"/>
      <c r="G346" s="43">
        <v>6.17</v>
      </c>
      <c r="H346" s="44"/>
      <c r="I346" s="43">
        <v>23.04</v>
      </c>
      <c r="J346" s="44"/>
      <c r="K346" s="11">
        <v>0.79042469321851472</v>
      </c>
      <c r="L346" s="11">
        <v>2.9911679335375779E-2</v>
      </c>
      <c r="M346" s="6"/>
      <c r="N346" s="46">
        <f t="shared" si="5"/>
        <v>32.03033637255389</v>
      </c>
      <c r="O346" s="47"/>
      <c r="P346" s="65"/>
    </row>
    <row r="347" spans="1:16" x14ac:dyDescent="0.25">
      <c r="A347" s="41">
        <v>344</v>
      </c>
      <c r="B347" s="1" t="s">
        <v>42</v>
      </c>
      <c r="C347" s="42">
        <v>8</v>
      </c>
      <c r="D347" s="6">
        <v>4</v>
      </c>
      <c r="E347" s="43">
        <v>2</v>
      </c>
      <c r="F347" s="44"/>
      <c r="G347" s="43">
        <v>6.17</v>
      </c>
      <c r="H347" s="44"/>
      <c r="I347" s="43">
        <v>23.04</v>
      </c>
      <c r="J347" s="44"/>
      <c r="K347" s="11">
        <v>0.51474281885543127</v>
      </c>
      <c r="L347" s="11">
        <v>3.0893750591202897E-2</v>
      </c>
      <c r="M347" s="6"/>
      <c r="N347" s="46">
        <f t="shared" si="5"/>
        <v>31.755636569446636</v>
      </c>
      <c r="O347" s="47"/>
      <c r="P347" s="65"/>
    </row>
    <row r="348" spans="1:16" x14ac:dyDescent="0.25">
      <c r="A348" s="41">
        <v>345</v>
      </c>
      <c r="B348" s="1" t="s">
        <v>42</v>
      </c>
      <c r="C348" s="42">
        <v>9</v>
      </c>
      <c r="D348" s="6">
        <v>4</v>
      </c>
      <c r="E348" s="43">
        <v>2</v>
      </c>
      <c r="F348" s="44"/>
      <c r="G348" s="43">
        <v>6.17</v>
      </c>
      <c r="H348" s="44"/>
      <c r="I348" s="43">
        <v>23.04</v>
      </c>
      <c r="J348" s="44"/>
      <c r="K348" s="11">
        <v>0.68425042595402019</v>
      </c>
      <c r="L348" s="11">
        <v>3.4161681643132213E-2</v>
      </c>
      <c r="M348" s="6"/>
      <c r="N348" s="46">
        <f t="shared" si="5"/>
        <v>31.928412107597151</v>
      </c>
      <c r="O348" s="47"/>
      <c r="P348" s="65"/>
    </row>
    <row r="349" spans="1:16" x14ac:dyDescent="0.25">
      <c r="A349" s="41">
        <v>346</v>
      </c>
      <c r="B349" s="1" t="s">
        <v>43</v>
      </c>
      <c r="C349" s="42">
        <v>16</v>
      </c>
      <c r="D349" s="6">
        <v>4</v>
      </c>
      <c r="E349" s="43">
        <v>2</v>
      </c>
      <c r="F349" s="44"/>
      <c r="G349" s="43">
        <v>6.17</v>
      </c>
      <c r="H349" s="44"/>
      <c r="I349" s="43">
        <v>23.04</v>
      </c>
      <c r="J349" s="44"/>
      <c r="K349" s="11">
        <v>0.92045304178591869</v>
      </c>
      <c r="L349" s="11">
        <v>5.3426482427017738E-2</v>
      </c>
      <c r="M349" s="6"/>
      <c r="N349" s="46">
        <f t="shared" si="5"/>
        <v>32.183879524212941</v>
      </c>
      <c r="O349" s="47"/>
      <c r="P349" s="65"/>
    </row>
    <row r="350" spans="1:16" x14ac:dyDescent="0.25">
      <c r="A350" s="41">
        <v>347</v>
      </c>
      <c r="B350" s="1" t="s">
        <v>44</v>
      </c>
      <c r="C350" s="42">
        <v>17</v>
      </c>
      <c r="D350" s="6">
        <v>4</v>
      </c>
      <c r="E350" s="43">
        <v>2</v>
      </c>
      <c r="F350" s="44"/>
      <c r="G350" s="43">
        <v>6.17</v>
      </c>
      <c r="H350" s="44"/>
      <c r="I350" s="43">
        <v>23.04</v>
      </c>
      <c r="J350" s="44"/>
      <c r="K350" s="11">
        <v>0.87939114114799766</v>
      </c>
      <c r="L350" s="11">
        <v>4.5384656833645363E-2</v>
      </c>
      <c r="M350" s="6"/>
      <c r="N350" s="46">
        <f t="shared" si="5"/>
        <v>32.134775797981646</v>
      </c>
      <c r="O350" s="47"/>
      <c r="P350" s="65"/>
    </row>
    <row r="351" spans="1:16" x14ac:dyDescent="0.25">
      <c r="A351" s="41">
        <v>348</v>
      </c>
      <c r="B351" s="1" t="s">
        <v>44</v>
      </c>
      <c r="C351" s="42">
        <v>18</v>
      </c>
      <c r="D351" s="6">
        <v>4</v>
      </c>
      <c r="E351" s="43">
        <v>2</v>
      </c>
      <c r="F351" s="44"/>
      <c r="G351" s="43">
        <v>6.17</v>
      </c>
      <c r="H351" s="44"/>
      <c r="I351" s="43">
        <v>23.04</v>
      </c>
      <c r="J351" s="44"/>
      <c r="K351" s="11">
        <v>0.85510158225692945</v>
      </c>
      <c r="L351" s="11">
        <v>4.5461970443349757E-2</v>
      </c>
      <c r="M351" s="6"/>
      <c r="N351" s="46">
        <f t="shared" si="5"/>
        <v>32.110563552700278</v>
      </c>
      <c r="O351" s="47"/>
      <c r="P351" s="65"/>
    </row>
    <row r="352" spans="1:16" x14ac:dyDescent="0.25">
      <c r="A352" s="41">
        <v>349</v>
      </c>
      <c r="B352" s="1" t="s">
        <v>44</v>
      </c>
      <c r="C352" s="42">
        <v>20</v>
      </c>
      <c r="D352" s="6">
        <v>4</v>
      </c>
      <c r="E352" s="43">
        <v>2</v>
      </c>
      <c r="F352" s="44"/>
      <c r="G352" s="43">
        <v>6.17</v>
      </c>
      <c r="H352" s="44"/>
      <c r="I352" s="43">
        <v>23.04</v>
      </c>
      <c r="J352" s="44"/>
      <c r="K352" s="11">
        <v>0.86091080733262793</v>
      </c>
      <c r="L352" s="11">
        <v>3.8457801927531669E-2</v>
      </c>
      <c r="M352" s="6"/>
      <c r="N352" s="46">
        <f t="shared" si="5"/>
        <v>32.109368609260159</v>
      </c>
      <c r="O352" s="47"/>
      <c r="P352" s="65"/>
    </row>
    <row r="353" spans="1:16" x14ac:dyDescent="0.25">
      <c r="A353" s="41">
        <v>350</v>
      </c>
      <c r="B353" s="1" t="s">
        <v>44</v>
      </c>
      <c r="C353" s="42">
        <v>21</v>
      </c>
      <c r="D353" s="6">
        <v>4</v>
      </c>
      <c r="E353" s="43">
        <v>2</v>
      </c>
      <c r="F353" s="44"/>
      <c r="G353" s="43">
        <v>6.17</v>
      </c>
      <c r="H353" s="44"/>
      <c r="I353" s="43">
        <v>23.04</v>
      </c>
      <c r="J353" s="44"/>
      <c r="K353" s="11">
        <v>1.0925622833178006</v>
      </c>
      <c r="L353" s="11">
        <v>4.7381838769804278E-2</v>
      </c>
      <c r="M353" s="6"/>
      <c r="N353" s="46">
        <f t="shared" si="5"/>
        <v>32.349944122087607</v>
      </c>
      <c r="O353" s="47"/>
      <c r="P353" s="65"/>
    </row>
    <row r="354" spans="1:16" x14ac:dyDescent="0.25">
      <c r="A354" s="41">
        <v>351</v>
      </c>
      <c r="B354" s="1" t="s">
        <v>44</v>
      </c>
      <c r="C354" s="42">
        <v>22</v>
      </c>
      <c r="D354" s="6">
        <v>4</v>
      </c>
      <c r="E354" s="43">
        <v>2</v>
      </c>
      <c r="F354" s="44"/>
      <c r="G354" s="43">
        <v>6.17</v>
      </c>
      <c r="H354" s="44"/>
      <c r="I354" s="43">
        <v>23.04</v>
      </c>
      <c r="J354" s="44"/>
      <c r="K354" s="11">
        <v>1.0886600892103677</v>
      </c>
      <c r="L354" s="11">
        <v>1.9024245931283906E-2</v>
      </c>
      <c r="M354" s="11">
        <v>0.36105432911392404</v>
      </c>
      <c r="N354" s="46">
        <f t="shared" si="5"/>
        <v>32.678738664255576</v>
      </c>
      <c r="O354" s="47"/>
      <c r="P354" s="65" t="s">
        <v>81</v>
      </c>
    </row>
    <row r="355" spans="1:16" x14ac:dyDescent="0.25">
      <c r="A355" s="41">
        <v>352</v>
      </c>
      <c r="B355" s="1" t="s">
        <v>44</v>
      </c>
      <c r="C355" s="42">
        <v>23</v>
      </c>
      <c r="D355" s="6">
        <v>4</v>
      </c>
      <c r="E355" s="43">
        <v>2</v>
      </c>
      <c r="F355" s="44"/>
      <c r="G355" s="43">
        <v>6.17</v>
      </c>
      <c r="H355" s="44"/>
      <c r="I355" s="43">
        <v>23.04</v>
      </c>
      <c r="J355" s="44"/>
      <c r="K355" s="11">
        <v>1.1091202314903386</v>
      </c>
      <c r="L355" s="11">
        <v>4.7901464511191878E-2</v>
      </c>
      <c r="M355" s="6"/>
      <c r="N355" s="46">
        <f t="shared" si="5"/>
        <v>32.36702169600153</v>
      </c>
      <c r="O355" s="47"/>
      <c r="P355" s="65"/>
    </row>
    <row r="356" spans="1:16" x14ac:dyDescent="0.25">
      <c r="A356" s="41">
        <v>353</v>
      </c>
      <c r="B356" s="1" t="s">
        <v>44</v>
      </c>
      <c r="C356" s="42">
        <v>26</v>
      </c>
      <c r="D356" s="6">
        <v>4</v>
      </c>
      <c r="E356" s="43">
        <v>2</v>
      </c>
      <c r="F356" s="44"/>
      <c r="G356" s="43">
        <v>6.17</v>
      </c>
      <c r="H356" s="44"/>
      <c r="I356" s="43">
        <v>23.04</v>
      </c>
      <c r="J356" s="44"/>
      <c r="K356" s="11">
        <v>0.6154493653639298</v>
      </c>
      <c r="L356" s="11">
        <v>4.2589665112943702E-2</v>
      </c>
      <c r="M356" s="6"/>
      <c r="N356" s="46">
        <f t="shared" si="5"/>
        <v>31.868039030476872</v>
      </c>
      <c r="O356" s="47"/>
      <c r="P356" s="65"/>
    </row>
    <row r="357" spans="1:16" x14ac:dyDescent="0.25">
      <c r="A357" s="41">
        <v>354</v>
      </c>
      <c r="B357" s="1" t="s">
        <v>44</v>
      </c>
      <c r="C357" s="42">
        <v>28</v>
      </c>
      <c r="D357" s="6">
        <v>4</v>
      </c>
      <c r="E357" s="43">
        <v>2</v>
      </c>
      <c r="F357" s="44"/>
      <c r="G357" s="43">
        <v>6.17</v>
      </c>
      <c r="H357" s="44"/>
      <c r="I357" s="43">
        <v>23.04</v>
      </c>
      <c r="J357" s="44"/>
      <c r="K357" s="11">
        <v>0.99939175968634686</v>
      </c>
      <c r="L357" s="11">
        <v>4.1436664283517825E-2</v>
      </c>
      <c r="M357" s="6"/>
      <c r="N357" s="46">
        <f t="shared" si="5"/>
        <v>32.250828423969864</v>
      </c>
      <c r="O357" s="47"/>
      <c r="P357" s="65"/>
    </row>
    <row r="358" spans="1:16" x14ac:dyDescent="0.25">
      <c r="A358" s="41">
        <v>355</v>
      </c>
      <c r="B358" s="1" t="s">
        <v>44</v>
      </c>
      <c r="C358" s="42">
        <v>29</v>
      </c>
      <c r="D358" s="6">
        <v>4</v>
      </c>
      <c r="E358" s="43">
        <v>2</v>
      </c>
      <c r="F358" s="44"/>
      <c r="G358" s="43">
        <v>6.17</v>
      </c>
      <c r="H358" s="44"/>
      <c r="I358" s="43">
        <v>23.04</v>
      </c>
      <c r="J358" s="44"/>
      <c r="K358" s="11">
        <v>0.92162191514478176</v>
      </c>
      <c r="L358" s="11">
        <v>3.4213895562808141E-2</v>
      </c>
      <c r="M358" s="6"/>
      <c r="N358" s="46">
        <f t="shared" si="5"/>
        <v>32.165835810707591</v>
      </c>
      <c r="O358" s="47"/>
      <c r="P358" s="65"/>
    </row>
    <row r="359" spans="1:16" x14ac:dyDescent="0.25">
      <c r="A359" s="41">
        <v>356</v>
      </c>
      <c r="B359" s="1" t="s">
        <v>44</v>
      </c>
      <c r="C359" s="42">
        <v>30</v>
      </c>
      <c r="D359" s="6">
        <v>4</v>
      </c>
      <c r="E359" s="43">
        <v>2</v>
      </c>
      <c r="F359" s="44"/>
      <c r="G359" s="43">
        <v>6.17</v>
      </c>
      <c r="H359" s="44"/>
      <c r="I359" s="43">
        <v>23.04</v>
      </c>
      <c r="J359" s="44"/>
      <c r="K359" s="11">
        <v>0.84213168049958653</v>
      </c>
      <c r="L359" s="11">
        <v>3.4287831656481006E-2</v>
      </c>
      <c r="M359" s="6"/>
      <c r="N359" s="46">
        <f t="shared" si="5"/>
        <v>32.086419512156063</v>
      </c>
      <c r="O359" s="47"/>
      <c r="P359" s="65" t="s">
        <v>81</v>
      </c>
    </row>
    <row r="360" spans="1:16" x14ac:dyDescent="0.25">
      <c r="A360" s="41">
        <v>357</v>
      </c>
      <c r="B360" s="1" t="s">
        <v>44</v>
      </c>
      <c r="C360" s="42">
        <v>32</v>
      </c>
      <c r="D360" s="6">
        <v>4</v>
      </c>
      <c r="E360" s="43">
        <v>2</v>
      </c>
      <c r="F360" s="44"/>
      <c r="G360" s="43">
        <v>6.17</v>
      </c>
      <c r="H360" s="44"/>
      <c r="I360" s="43">
        <v>23.04</v>
      </c>
      <c r="J360" s="44"/>
      <c r="K360" s="11">
        <v>0.98704137854198382</v>
      </c>
      <c r="L360" s="11">
        <v>3.8897580124039065E-2</v>
      </c>
      <c r="M360" s="6"/>
      <c r="N360" s="46">
        <f t="shared" si="5"/>
        <v>32.235938958666019</v>
      </c>
      <c r="O360" s="47"/>
      <c r="P360" s="65" t="s">
        <v>81</v>
      </c>
    </row>
    <row r="361" spans="1:16" x14ac:dyDescent="0.25">
      <c r="A361" s="41">
        <v>358</v>
      </c>
      <c r="B361" s="1" t="s">
        <v>44</v>
      </c>
      <c r="C361" s="42">
        <v>34</v>
      </c>
      <c r="D361" s="6">
        <v>4</v>
      </c>
      <c r="E361" s="43">
        <v>2</v>
      </c>
      <c r="F361" s="44"/>
      <c r="G361" s="43">
        <v>6.17</v>
      </c>
      <c r="H361" s="44"/>
      <c r="I361" s="43">
        <v>23.04</v>
      </c>
      <c r="J361" s="44"/>
      <c r="K361" s="11">
        <v>0.62708720882150248</v>
      </c>
      <c r="L361" s="11">
        <v>3.1859390075809783E-2</v>
      </c>
      <c r="M361" s="11">
        <v>0.2079735940730531</v>
      </c>
      <c r="N361" s="46">
        <f t="shared" si="5"/>
        <v>32.07692019297037</v>
      </c>
      <c r="O361" s="47"/>
      <c r="P361" s="65"/>
    </row>
    <row r="362" spans="1:16" x14ac:dyDescent="0.25">
      <c r="A362" s="41">
        <v>359</v>
      </c>
      <c r="B362" s="1" t="s">
        <v>44</v>
      </c>
      <c r="C362" s="42">
        <v>36</v>
      </c>
      <c r="D362" s="6">
        <v>4</v>
      </c>
      <c r="E362" s="43">
        <v>2</v>
      </c>
      <c r="F362" s="44"/>
      <c r="G362" s="43">
        <v>6.17</v>
      </c>
      <c r="H362" s="44"/>
      <c r="I362" s="43">
        <v>23.04</v>
      </c>
      <c r="J362" s="44"/>
      <c r="K362" s="11">
        <v>0.89715844408427881</v>
      </c>
      <c r="L362" s="11">
        <v>2.6797666126418151E-2</v>
      </c>
      <c r="M362" s="11">
        <v>0.29754277147487851</v>
      </c>
      <c r="N362" s="46">
        <f t="shared" si="5"/>
        <v>32.431498881685577</v>
      </c>
      <c r="O362" s="47"/>
      <c r="P362" s="65"/>
    </row>
    <row r="363" spans="1:16" x14ac:dyDescent="0.25">
      <c r="A363" s="41">
        <v>360</v>
      </c>
      <c r="B363" s="1" t="s">
        <v>44</v>
      </c>
      <c r="C363" s="42">
        <v>38</v>
      </c>
      <c r="D363" s="6">
        <v>4</v>
      </c>
      <c r="E363" s="43">
        <v>2</v>
      </c>
      <c r="F363" s="44"/>
      <c r="G363" s="43">
        <v>6.17</v>
      </c>
      <c r="H363" s="44"/>
      <c r="I363" s="43">
        <v>23.04</v>
      </c>
      <c r="J363" s="44"/>
      <c r="K363" s="11">
        <v>0.84808006902502164</v>
      </c>
      <c r="L363" s="11">
        <v>2.9944154443485759E-2</v>
      </c>
      <c r="M363" s="11">
        <v>0.28126591889559971</v>
      </c>
      <c r="N363" s="46">
        <f t="shared" si="5"/>
        <v>32.369290142364108</v>
      </c>
      <c r="O363" s="47"/>
      <c r="P363" s="65"/>
    </row>
    <row r="364" spans="1:16" x14ac:dyDescent="0.25">
      <c r="A364" s="41">
        <v>361</v>
      </c>
      <c r="B364" s="1" t="s">
        <v>44</v>
      </c>
      <c r="C364" s="42">
        <v>4</v>
      </c>
      <c r="D364" s="6">
        <v>4</v>
      </c>
      <c r="E364" s="43">
        <v>2</v>
      </c>
      <c r="F364" s="44"/>
      <c r="G364" s="43">
        <v>6.17</v>
      </c>
      <c r="H364" s="44"/>
      <c r="I364" s="43">
        <v>23.04</v>
      </c>
      <c r="J364" s="44"/>
      <c r="K364" s="11">
        <v>0.79322849848075627</v>
      </c>
      <c r="L364" s="11">
        <v>2.4892492403781226E-2</v>
      </c>
      <c r="M364" s="11">
        <v>0.26307438491728569</v>
      </c>
      <c r="N364" s="46">
        <f t="shared" si="5"/>
        <v>32.291195375801827</v>
      </c>
      <c r="O364" s="47"/>
      <c r="P364" s="65"/>
    </row>
    <row r="365" spans="1:16" x14ac:dyDescent="0.25">
      <c r="A365" s="41">
        <v>362</v>
      </c>
      <c r="B365" s="1" t="s">
        <v>44</v>
      </c>
      <c r="C365" s="42">
        <v>40</v>
      </c>
      <c r="D365" s="6">
        <v>4</v>
      </c>
      <c r="E365" s="43">
        <v>2</v>
      </c>
      <c r="F365" s="44"/>
      <c r="G365" s="43">
        <v>6.17</v>
      </c>
      <c r="H365" s="44"/>
      <c r="I365" s="43">
        <v>23.04</v>
      </c>
      <c r="J365" s="44"/>
      <c r="K365" s="11">
        <v>0.86214022813688207</v>
      </c>
      <c r="L365" s="11">
        <v>3.2606072786529057E-2</v>
      </c>
      <c r="M365" s="11">
        <v>0.28592897338403045</v>
      </c>
      <c r="N365" s="46">
        <f t="shared" si="5"/>
        <v>32.390675274307441</v>
      </c>
      <c r="O365" s="47"/>
      <c r="P365" s="65" t="s">
        <v>81</v>
      </c>
    </row>
    <row r="366" spans="1:16" x14ac:dyDescent="0.25">
      <c r="A366" s="41">
        <v>363</v>
      </c>
      <c r="B366" s="1" t="s">
        <v>44</v>
      </c>
      <c r="C366" s="48" t="s">
        <v>71</v>
      </c>
      <c r="D366" s="6">
        <v>4</v>
      </c>
      <c r="E366" s="43">
        <v>2</v>
      </c>
      <c r="F366" s="44"/>
      <c r="G366" s="43">
        <v>6.17</v>
      </c>
      <c r="H366" s="44"/>
      <c r="I366" s="43">
        <v>23.04</v>
      </c>
      <c r="J366" s="44"/>
      <c r="K366" s="11">
        <v>1.0238484298312118</v>
      </c>
      <c r="L366" s="11">
        <v>3.3482282231355492E-2</v>
      </c>
      <c r="M366" s="11">
        <v>0.33955952974741632</v>
      </c>
      <c r="N366" s="46">
        <f t="shared" si="5"/>
        <v>32.606890241809985</v>
      </c>
      <c r="O366" s="47"/>
      <c r="P366" s="65" t="s">
        <v>81</v>
      </c>
    </row>
    <row r="367" spans="1:16" x14ac:dyDescent="0.25">
      <c r="A367" s="41">
        <v>364</v>
      </c>
      <c r="B367" s="1" t="s">
        <v>44</v>
      </c>
      <c r="C367" s="48" t="s">
        <v>72</v>
      </c>
      <c r="D367" s="6">
        <v>4</v>
      </c>
      <c r="E367" s="43">
        <v>2</v>
      </c>
      <c r="F367" s="44"/>
      <c r="G367" s="43">
        <v>6.17</v>
      </c>
      <c r="H367" s="44"/>
      <c r="I367" s="43">
        <v>23.04</v>
      </c>
      <c r="J367" s="44"/>
      <c r="K367" s="11">
        <v>0.71594530400125056</v>
      </c>
      <c r="L367" s="11">
        <v>3.4513298608940292E-2</v>
      </c>
      <c r="M367" s="6"/>
      <c r="N367" s="46">
        <f t="shared" si="5"/>
        <v>31.960458602610192</v>
      </c>
      <c r="O367" s="47"/>
      <c r="P367" s="65"/>
    </row>
    <row r="368" spans="1:16" x14ac:dyDescent="0.25">
      <c r="A368" s="41">
        <v>365</v>
      </c>
      <c r="B368" s="1" t="s">
        <v>44</v>
      </c>
      <c r="C368" s="48" t="s">
        <v>73</v>
      </c>
      <c r="D368" s="6">
        <v>4</v>
      </c>
      <c r="E368" s="43">
        <v>2</v>
      </c>
      <c r="F368" s="44"/>
      <c r="G368" s="43">
        <v>6.17</v>
      </c>
      <c r="H368" s="44"/>
      <c r="I368" s="43">
        <v>23.04</v>
      </c>
      <c r="J368" s="44"/>
      <c r="K368" s="11">
        <v>1.0519930424291173</v>
      </c>
      <c r="L368" s="11">
        <v>4.1852212949929614E-2</v>
      </c>
      <c r="M368" s="6"/>
      <c r="N368" s="46">
        <f t="shared" si="5"/>
        <v>32.303845255379045</v>
      </c>
      <c r="O368" s="47"/>
      <c r="P368" s="65" t="s">
        <v>81</v>
      </c>
    </row>
    <row r="369" spans="1:16" x14ac:dyDescent="0.25">
      <c r="A369" s="41">
        <v>366</v>
      </c>
      <c r="B369" s="1" t="s">
        <v>44</v>
      </c>
      <c r="C369" s="48" t="s">
        <v>74</v>
      </c>
      <c r="D369" s="6">
        <v>4</v>
      </c>
      <c r="E369" s="43">
        <v>2</v>
      </c>
      <c r="F369" s="44"/>
      <c r="G369" s="43">
        <v>6.17</v>
      </c>
      <c r="H369" s="44"/>
      <c r="I369" s="43">
        <v>23.04</v>
      </c>
      <c r="J369" s="44"/>
      <c r="K369" s="11">
        <v>1.0314077032810274</v>
      </c>
      <c r="L369" s="11">
        <v>4.7127574527232159E-2</v>
      </c>
      <c r="M369" s="6"/>
      <c r="N369" s="46">
        <f t="shared" si="5"/>
        <v>32.288535277808258</v>
      </c>
      <c r="O369" s="47"/>
      <c r="P369" s="65"/>
    </row>
    <row r="370" spans="1:16" x14ac:dyDescent="0.25">
      <c r="A370" s="9">
        <v>367</v>
      </c>
      <c r="B370" s="1" t="s">
        <v>45</v>
      </c>
      <c r="C370" s="2">
        <v>21</v>
      </c>
      <c r="D370" s="6">
        <v>5</v>
      </c>
      <c r="E370" s="20">
        <v>1.72</v>
      </c>
      <c r="F370" s="21"/>
      <c r="G370" s="20">
        <v>6.17</v>
      </c>
      <c r="H370" s="21"/>
      <c r="I370" s="28">
        <v>19.04</v>
      </c>
      <c r="J370" s="29"/>
      <c r="K370" s="11">
        <v>0.8210031880977684</v>
      </c>
      <c r="L370" s="11">
        <v>3.5634077222812609E-2</v>
      </c>
      <c r="M370" s="11"/>
      <c r="N370" s="18">
        <f t="shared" si="5"/>
        <v>27.786637265320582</v>
      </c>
      <c r="O370" s="19"/>
      <c r="P370" s="8"/>
    </row>
    <row r="371" spans="1:16" x14ac:dyDescent="0.25">
      <c r="A371" s="41">
        <v>368</v>
      </c>
      <c r="B371" s="1" t="s">
        <v>45</v>
      </c>
      <c r="C371" s="42">
        <v>23</v>
      </c>
      <c r="D371" s="6">
        <v>4</v>
      </c>
      <c r="E371" s="43">
        <v>2</v>
      </c>
      <c r="F371" s="44"/>
      <c r="G371" s="43">
        <v>6.17</v>
      </c>
      <c r="H371" s="44"/>
      <c r="I371" s="43">
        <v>23.04</v>
      </c>
      <c r="J371" s="44"/>
      <c r="K371" s="11">
        <v>0.82405376186997803</v>
      </c>
      <c r="L371" s="11">
        <v>3.4682863403944483E-2</v>
      </c>
      <c r="M371" s="11"/>
      <c r="N371" s="46">
        <f t="shared" si="5"/>
        <v>32.068736625273921</v>
      </c>
      <c r="O371" s="47"/>
      <c r="P371" s="65" t="s">
        <v>81</v>
      </c>
    </row>
    <row r="372" spans="1:16" x14ac:dyDescent="0.25">
      <c r="A372" s="41">
        <v>369</v>
      </c>
      <c r="B372" s="1" t="s">
        <v>45</v>
      </c>
      <c r="C372" s="42">
        <v>25</v>
      </c>
      <c r="D372" s="6">
        <v>4</v>
      </c>
      <c r="E372" s="43">
        <v>2</v>
      </c>
      <c r="F372" s="44"/>
      <c r="G372" s="43">
        <v>6.17</v>
      </c>
      <c r="H372" s="44"/>
      <c r="I372" s="43">
        <v>23.04</v>
      </c>
      <c r="J372" s="44"/>
      <c r="K372" s="11">
        <v>1.4049348699374382</v>
      </c>
      <c r="L372" s="11">
        <v>3.4978044122489296E-2</v>
      </c>
      <c r="M372" s="11"/>
      <c r="N372" s="46">
        <f t="shared" si="5"/>
        <v>32.649912914059925</v>
      </c>
      <c r="O372" s="47"/>
      <c r="P372" s="65" t="s">
        <v>81</v>
      </c>
    </row>
    <row r="373" spans="1:16" x14ac:dyDescent="0.25">
      <c r="A373" s="41">
        <v>370</v>
      </c>
      <c r="B373" s="1" t="s">
        <v>45</v>
      </c>
      <c r="C373" s="42">
        <v>27</v>
      </c>
      <c r="D373" s="6">
        <v>4</v>
      </c>
      <c r="E373" s="43">
        <v>2</v>
      </c>
      <c r="F373" s="44"/>
      <c r="G373" s="43">
        <v>6.17</v>
      </c>
      <c r="H373" s="44"/>
      <c r="I373" s="43">
        <v>23.04</v>
      </c>
      <c r="J373" s="44"/>
      <c r="K373" s="11">
        <v>0.82431087618706311</v>
      </c>
      <c r="L373" s="11">
        <v>3.7130567998566559E-2</v>
      </c>
      <c r="M373" s="6"/>
      <c r="N373" s="46">
        <f t="shared" si="5"/>
        <v>32.071441444185631</v>
      </c>
      <c r="O373" s="47"/>
      <c r="P373" s="65"/>
    </row>
    <row r="374" spans="1:16" x14ac:dyDescent="0.25">
      <c r="A374" s="41">
        <v>371</v>
      </c>
      <c r="B374" s="1" t="s">
        <v>45</v>
      </c>
      <c r="C374" s="42" t="s">
        <v>75</v>
      </c>
      <c r="D374" s="6">
        <v>4</v>
      </c>
      <c r="E374" s="43">
        <v>2</v>
      </c>
      <c r="F374" s="44"/>
      <c r="G374" s="43">
        <v>6.17</v>
      </c>
      <c r="H374" s="44"/>
      <c r="I374" s="43">
        <v>23.04</v>
      </c>
      <c r="J374" s="44"/>
      <c r="K374" s="11">
        <v>0.82474809079711431</v>
      </c>
      <c r="L374" s="11">
        <v>3.6605746964631355E-2</v>
      </c>
      <c r="M374" s="6"/>
      <c r="N374" s="46">
        <f t="shared" si="5"/>
        <v>32.071353837761748</v>
      </c>
      <c r="O374" s="47"/>
      <c r="P374" s="65" t="s">
        <v>81</v>
      </c>
    </row>
    <row r="375" spans="1:16" x14ac:dyDescent="0.25">
      <c r="A375" s="41">
        <v>372</v>
      </c>
      <c r="B375" s="1" t="s">
        <v>45</v>
      </c>
      <c r="C375" s="42">
        <v>29</v>
      </c>
      <c r="D375" s="6">
        <v>4</v>
      </c>
      <c r="E375" s="43">
        <v>2</v>
      </c>
      <c r="F375" s="44"/>
      <c r="G375" s="43">
        <v>6.17</v>
      </c>
      <c r="H375" s="44"/>
      <c r="I375" s="43">
        <v>23.04</v>
      </c>
      <c r="J375" s="44"/>
      <c r="K375" s="11">
        <v>0.81659850852272731</v>
      </c>
      <c r="L375" s="11">
        <v>3.529398437499999E-2</v>
      </c>
      <c r="M375" s="6"/>
      <c r="N375" s="46">
        <f t="shared" si="5"/>
        <v>32.061892492897734</v>
      </c>
      <c r="O375" s="47"/>
      <c r="P375" s="65"/>
    </row>
    <row r="376" spans="1:16" x14ac:dyDescent="0.25">
      <c r="A376" s="41">
        <v>373</v>
      </c>
      <c r="B376" s="1" t="s">
        <v>45</v>
      </c>
      <c r="C376" s="42">
        <v>31</v>
      </c>
      <c r="D376" s="6">
        <v>4</v>
      </c>
      <c r="E376" s="43">
        <v>2</v>
      </c>
      <c r="F376" s="44"/>
      <c r="G376" s="43">
        <v>6.17</v>
      </c>
      <c r="H376" s="44"/>
      <c r="I376" s="43">
        <v>23.04</v>
      </c>
      <c r="J376" s="44"/>
      <c r="K376" s="11">
        <v>0.81926605080831416</v>
      </c>
      <c r="L376" s="11">
        <v>3.5241311067685202E-2</v>
      </c>
      <c r="M376" s="6"/>
      <c r="N376" s="46">
        <f t="shared" si="5"/>
        <v>32.064507361876004</v>
      </c>
      <c r="O376" s="47"/>
      <c r="P376" s="65"/>
    </row>
    <row r="377" spans="1:16" x14ac:dyDescent="0.25">
      <c r="A377" s="9">
        <v>374</v>
      </c>
      <c r="B377" s="1" t="s">
        <v>45</v>
      </c>
      <c r="C377" s="2">
        <v>32</v>
      </c>
      <c r="D377" s="6">
        <v>5</v>
      </c>
      <c r="E377" s="20">
        <v>1.72</v>
      </c>
      <c r="F377" s="21"/>
      <c r="G377" s="20">
        <v>6.17</v>
      </c>
      <c r="H377" s="21"/>
      <c r="I377" s="20">
        <v>19.04</v>
      </c>
      <c r="J377" s="21"/>
      <c r="K377" s="11">
        <v>0.83682019334049407</v>
      </c>
      <c r="L377" s="11">
        <v>3.9474443250984599E-2</v>
      </c>
      <c r="M377" s="11"/>
      <c r="N377" s="18">
        <f t="shared" si="5"/>
        <v>27.806294636591478</v>
      </c>
      <c r="O377" s="19"/>
      <c r="P377" s="8"/>
    </row>
    <row r="378" spans="1:16" x14ac:dyDescent="0.25">
      <c r="A378" s="41">
        <v>375</v>
      </c>
      <c r="B378" s="1" t="s">
        <v>45</v>
      </c>
      <c r="C378" s="42">
        <v>35</v>
      </c>
      <c r="D378" s="6">
        <v>4</v>
      </c>
      <c r="E378" s="43">
        <v>2</v>
      </c>
      <c r="F378" s="44"/>
      <c r="G378" s="43">
        <v>6.17</v>
      </c>
      <c r="H378" s="44"/>
      <c r="I378" s="43">
        <v>23.04</v>
      </c>
      <c r="J378" s="44"/>
      <c r="K378" s="11">
        <v>0.79693157042633578</v>
      </c>
      <c r="L378" s="11">
        <v>2.9170559453139053E-2</v>
      </c>
      <c r="M378" s="6"/>
      <c r="N378" s="46">
        <f t="shared" si="5"/>
        <v>32.036102129879481</v>
      </c>
      <c r="O378" s="47"/>
      <c r="P378" s="65"/>
    </row>
    <row r="379" spans="1:16" x14ac:dyDescent="0.25">
      <c r="A379" s="41">
        <v>376</v>
      </c>
      <c r="B379" s="1" t="s">
        <v>45</v>
      </c>
      <c r="C379" s="42">
        <v>37</v>
      </c>
      <c r="D379" s="6">
        <v>4</v>
      </c>
      <c r="E379" s="43">
        <v>2</v>
      </c>
      <c r="F379" s="44"/>
      <c r="G379" s="43">
        <v>6.17</v>
      </c>
      <c r="H379" s="44"/>
      <c r="I379" s="43">
        <v>23.04</v>
      </c>
      <c r="J379" s="44"/>
      <c r="K379" s="11">
        <v>0.9370156928213691</v>
      </c>
      <c r="L379" s="11">
        <v>3.9129607679465772E-2</v>
      </c>
      <c r="M379" s="6"/>
      <c r="N379" s="46">
        <f t="shared" si="5"/>
        <v>32.186145300500833</v>
      </c>
      <c r="O379" s="47"/>
      <c r="P379" s="65"/>
    </row>
    <row r="380" spans="1:16" x14ac:dyDescent="0.25">
      <c r="A380" s="41">
        <v>377</v>
      </c>
      <c r="B380" s="1" t="s">
        <v>45</v>
      </c>
      <c r="C380" s="42">
        <v>39</v>
      </c>
      <c r="D380" s="6">
        <v>4</v>
      </c>
      <c r="E380" s="43">
        <v>2</v>
      </c>
      <c r="F380" s="44"/>
      <c r="G380" s="43">
        <v>6.17</v>
      </c>
      <c r="H380" s="44"/>
      <c r="I380" s="43">
        <v>23.04</v>
      </c>
      <c r="J380" s="44"/>
      <c r="K380" s="11">
        <v>0.59051409812582079</v>
      </c>
      <c r="L380" s="11">
        <v>3.5689189447296162E-2</v>
      </c>
      <c r="M380" s="6"/>
      <c r="N380" s="46">
        <f t="shared" si="5"/>
        <v>31.836203287573117</v>
      </c>
      <c r="O380" s="47"/>
      <c r="P380" s="65" t="s">
        <v>81</v>
      </c>
    </row>
    <row r="381" spans="1:16" x14ac:dyDescent="0.25">
      <c r="A381" s="41">
        <v>378</v>
      </c>
      <c r="B381" s="1" t="s">
        <v>46</v>
      </c>
      <c r="C381" s="42">
        <v>10</v>
      </c>
      <c r="D381" s="6">
        <v>4</v>
      </c>
      <c r="E381" s="43">
        <v>2</v>
      </c>
      <c r="F381" s="44"/>
      <c r="G381" s="43">
        <v>6.17</v>
      </c>
      <c r="H381" s="44"/>
      <c r="I381" s="43">
        <v>23.04</v>
      </c>
      <c r="J381" s="44"/>
      <c r="K381" s="11">
        <v>0.43533506709548631</v>
      </c>
      <c r="L381" s="11">
        <v>3.4651000332704886E-2</v>
      </c>
      <c r="M381" s="6"/>
      <c r="N381" s="46">
        <f t="shared" si="5"/>
        <v>31.679986067428192</v>
      </c>
      <c r="O381" s="47"/>
      <c r="P381" s="65"/>
    </row>
    <row r="382" spans="1:16" x14ac:dyDescent="0.25">
      <c r="A382" s="41">
        <v>379</v>
      </c>
      <c r="B382" s="1" t="s">
        <v>46</v>
      </c>
      <c r="C382" s="42">
        <v>11</v>
      </c>
      <c r="D382" s="6">
        <v>4</v>
      </c>
      <c r="E382" s="43">
        <v>2</v>
      </c>
      <c r="F382" s="44"/>
      <c r="G382" s="43">
        <v>6.17</v>
      </c>
      <c r="H382" s="44"/>
      <c r="I382" s="43">
        <v>23.04</v>
      </c>
      <c r="J382" s="44"/>
      <c r="K382" s="11">
        <v>0.65429480481727575</v>
      </c>
      <c r="L382" s="11">
        <v>4.1934078488372085E-2</v>
      </c>
      <c r="M382" s="6"/>
      <c r="N382" s="46">
        <f t="shared" si="5"/>
        <v>31.906228883305648</v>
      </c>
      <c r="O382" s="47"/>
      <c r="P382" s="65"/>
    </row>
    <row r="383" spans="1:16" x14ac:dyDescent="0.25">
      <c r="A383" s="9">
        <v>380</v>
      </c>
      <c r="B383" s="1" t="s">
        <v>46</v>
      </c>
      <c r="C383" s="2" t="s">
        <v>60</v>
      </c>
      <c r="D383" s="6">
        <v>2</v>
      </c>
      <c r="E383" s="20">
        <v>2.25</v>
      </c>
      <c r="F383" s="21"/>
      <c r="G383" s="20">
        <v>6.71</v>
      </c>
      <c r="H383" s="21"/>
      <c r="I383" s="20">
        <v>27.88</v>
      </c>
      <c r="J383" s="21"/>
      <c r="K383" s="11">
        <v>2.2308113342596099</v>
      </c>
      <c r="L383" s="11">
        <v>5.7553318807629143E-2</v>
      </c>
      <c r="M383" s="11">
        <v>0.23434423813734157</v>
      </c>
      <c r="N383" s="18">
        <f t="shared" si="5"/>
        <v>39.362708891204583</v>
      </c>
      <c r="O383" s="19"/>
      <c r="P383" s="8" t="s">
        <v>81</v>
      </c>
    </row>
    <row r="384" spans="1:16" x14ac:dyDescent="0.25">
      <c r="A384" s="41">
        <v>381</v>
      </c>
      <c r="B384" s="1" t="s">
        <v>46</v>
      </c>
      <c r="C384" s="42">
        <v>13</v>
      </c>
      <c r="D384" s="6">
        <v>4</v>
      </c>
      <c r="E384" s="43">
        <v>2</v>
      </c>
      <c r="F384" s="44"/>
      <c r="G384" s="43">
        <v>6.17</v>
      </c>
      <c r="H384" s="44"/>
      <c r="I384" s="43">
        <v>23.04</v>
      </c>
      <c r="J384" s="44"/>
      <c r="K384" s="11">
        <v>0.66870478550603907</v>
      </c>
      <c r="L384" s="11">
        <v>4.2307718034152425E-2</v>
      </c>
      <c r="M384" s="6"/>
      <c r="N384" s="46">
        <f t="shared" si="5"/>
        <v>31.921012503540194</v>
      </c>
      <c r="O384" s="47"/>
      <c r="P384" s="65" t="s">
        <v>81</v>
      </c>
    </row>
    <row r="385" spans="1:16" x14ac:dyDescent="0.25">
      <c r="A385" s="41">
        <v>382</v>
      </c>
      <c r="B385" s="1" t="s">
        <v>46</v>
      </c>
      <c r="C385" s="42">
        <v>14</v>
      </c>
      <c r="D385" s="6">
        <v>4</v>
      </c>
      <c r="E385" s="43">
        <v>2</v>
      </c>
      <c r="F385" s="44"/>
      <c r="G385" s="43">
        <v>6.17</v>
      </c>
      <c r="H385" s="44"/>
      <c r="I385" s="43">
        <v>23.04</v>
      </c>
      <c r="J385" s="44"/>
      <c r="K385" s="11">
        <v>1.3234793609559683</v>
      </c>
      <c r="L385" s="11">
        <v>0.12376098714118716</v>
      </c>
      <c r="M385" s="6"/>
      <c r="N385" s="46">
        <f t="shared" si="5"/>
        <v>32.657240348097162</v>
      </c>
      <c r="O385" s="47"/>
      <c r="P385" s="65"/>
    </row>
    <row r="386" spans="1:16" x14ac:dyDescent="0.25">
      <c r="A386" s="41">
        <v>383</v>
      </c>
      <c r="B386" s="1" t="s">
        <v>46</v>
      </c>
      <c r="C386" s="42">
        <v>15</v>
      </c>
      <c r="D386" s="6">
        <v>4</v>
      </c>
      <c r="E386" s="43">
        <v>2</v>
      </c>
      <c r="F386" s="44"/>
      <c r="G386" s="43">
        <v>6.17</v>
      </c>
      <c r="H386" s="44"/>
      <c r="I386" s="43">
        <v>23.04</v>
      </c>
      <c r="J386" s="44"/>
      <c r="K386" s="11">
        <v>0.76320901187248757</v>
      </c>
      <c r="L386" s="11">
        <v>4.0437365616527991E-2</v>
      </c>
      <c r="M386" s="6"/>
      <c r="N386" s="46">
        <f t="shared" si="5"/>
        <v>32.013646377489017</v>
      </c>
      <c r="O386" s="47"/>
      <c r="P386" s="65" t="s">
        <v>81</v>
      </c>
    </row>
    <row r="387" spans="1:16" x14ac:dyDescent="0.25">
      <c r="A387" s="41">
        <v>384</v>
      </c>
      <c r="B387" s="1" t="s">
        <v>46</v>
      </c>
      <c r="C387" s="42">
        <v>18</v>
      </c>
      <c r="D387" s="6">
        <v>4</v>
      </c>
      <c r="E387" s="43">
        <v>2</v>
      </c>
      <c r="F387" s="44"/>
      <c r="G387" s="43">
        <v>6.17</v>
      </c>
      <c r="H387" s="44"/>
      <c r="I387" s="43">
        <v>23.04</v>
      </c>
      <c r="J387" s="44"/>
      <c r="K387" s="11">
        <v>1.1173847877195411</v>
      </c>
      <c r="L387" s="11">
        <v>4.8698656182705413E-2</v>
      </c>
      <c r="M387" s="6"/>
      <c r="N387" s="46">
        <f t="shared" si="5"/>
        <v>32.376083443902253</v>
      </c>
      <c r="O387" s="47"/>
      <c r="P387" s="65" t="s">
        <v>81</v>
      </c>
    </row>
    <row r="388" spans="1:16" x14ac:dyDescent="0.25">
      <c r="A388" s="41">
        <v>385</v>
      </c>
      <c r="B388" s="1" t="s">
        <v>46</v>
      </c>
      <c r="C388" s="42">
        <v>19</v>
      </c>
      <c r="D388" s="6">
        <v>4</v>
      </c>
      <c r="E388" s="43">
        <v>2</v>
      </c>
      <c r="F388" s="44"/>
      <c r="G388" s="43">
        <v>6.17</v>
      </c>
      <c r="H388" s="44"/>
      <c r="I388" s="43">
        <v>23.04</v>
      </c>
      <c r="J388" s="44"/>
      <c r="K388" s="11">
        <v>0.97974927148880975</v>
      </c>
      <c r="L388" s="11">
        <v>4.3855896075251366E-2</v>
      </c>
      <c r="M388" s="6"/>
      <c r="N388" s="46">
        <f t="shared" si="5"/>
        <v>32.233605167564058</v>
      </c>
      <c r="O388" s="47"/>
      <c r="P388" s="65"/>
    </row>
    <row r="389" spans="1:16" x14ac:dyDescent="0.25">
      <c r="A389" s="9">
        <v>386</v>
      </c>
      <c r="B389" s="1" t="s">
        <v>46</v>
      </c>
      <c r="C389" s="2">
        <v>2</v>
      </c>
      <c r="D389" s="6">
        <v>2</v>
      </c>
      <c r="E389" s="20">
        <v>2.25</v>
      </c>
      <c r="F389" s="21"/>
      <c r="G389" s="20">
        <v>6.71</v>
      </c>
      <c r="H389" s="21"/>
      <c r="I389" s="20">
        <v>27.88</v>
      </c>
      <c r="J389" s="21"/>
      <c r="K389" s="11">
        <v>2.2797873060295317</v>
      </c>
      <c r="L389" s="11">
        <v>5.9269363630667697E-2</v>
      </c>
      <c r="M389" s="11">
        <v>0.23948910925001562</v>
      </c>
      <c r="N389" s="18">
        <f t="shared" ref="N389:N398" si="6">E389+G389+I389+K389+L389+M389</f>
        <v>39.418545778910222</v>
      </c>
      <c r="O389" s="19"/>
      <c r="P389" s="8"/>
    </row>
    <row r="390" spans="1:16" x14ac:dyDescent="0.25">
      <c r="A390" s="41">
        <v>387</v>
      </c>
      <c r="B390" s="1" t="s">
        <v>46</v>
      </c>
      <c r="C390" s="42">
        <v>20</v>
      </c>
      <c r="D390" s="6">
        <v>4</v>
      </c>
      <c r="E390" s="43">
        <v>2</v>
      </c>
      <c r="F390" s="44"/>
      <c r="G390" s="43">
        <v>6.17</v>
      </c>
      <c r="H390" s="44"/>
      <c r="I390" s="43">
        <v>23.04</v>
      </c>
      <c r="J390" s="44"/>
      <c r="K390" s="11">
        <v>0.67918598578650458</v>
      </c>
      <c r="L390" s="11">
        <v>4.7648427088675609E-2</v>
      </c>
      <c r="M390" s="6"/>
      <c r="N390" s="46">
        <f t="shared" si="6"/>
        <v>31.936834412875179</v>
      </c>
      <c r="O390" s="47"/>
      <c r="P390" s="65"/>
    </row>
    <row r="391" spans="1:16" x14ac:dyDescent="0.25">
      <c r="A391" s="41">
        <v>388</v>
      </c>
      <c r="B391" s="1" t="s">
        <v>46</v>
      </c>
      <c r="C391" s="42">
        <v>21</v>
      </c>
      <c r="D391" s="6">
        <v>4</v>
      </c>
      <c r="E391" s="43">
        <v>2</v>
      </c>
      <c r="F391" s="44"/>
      <c r="G391" s="43">
        <v>6.17</v>
      </c>
      <c r="H391" s="44"/>
      <c r="I391" s="43">
        <v>23.04</v>
      </c>
      <c r="J391" s="44"/>
      <c r="K391" s="11">
        <v>0.60630452317198757</v>
      </c>
      <c r="L391" s="11">
        <v>4.2127652729145204E-2</v>
      </c>
      <c r="M391" s="6"/>
      <c r="N391" s="46">
        <f t="shared" si="6"/>
        <v>31.858432175901136</v>
      </c>
      <c r="O391" s="47"/>
      <c r="P391" s="65"/>
    </row>
    <row r="392" spans="1:16" x14ac:dyDescent="0.25">
      <c r="A392" s="41">
        <v>389</v>
      </c>
      <c r="B392" s="1" t="s">
        <v>46</v>
      </c>
      <c r="C392" s="42">
        <v>23</v>
      </c>
      <c r="D392" s="6">
        <v>4</v>
      </c>
      <c r="E392" s="43">
        <v>2</v>
      </c>
      <c r="F392" s="44"/>
      <c r="G392" s="43">
        <v>6.17</v>
      </c>
      <c r="H392" s="44"/>
      <c r="I392" s="43">
        <v>23.04</v>
      </c>
      <c r="J392" s="44"/>
      <c r="K392" s="11">
        <v>0.88299834513453368</v>
      </c>
      <c r="L392" s="11">
        <v>4.0506633218693092E-2</v>
      </c>
      <c r="M392" s="6"/>
      <c r="N392" s="46">
        <f t="shared" si="6"/>
        <v>32.133504978353223</v>
      </c>
      <c r="O392" s="47"/>
      <c r="P392" s="65" t="s">
        <v>81</v>
      </c>
    </row>
    <row r="393" spans="1:16" x14ac:dyDescent="0.25">
      <c r="A393" s="9">
        <v>390</v>
      </c>
      <c r="B393" s="1" t="s">
        <v>46</v>
      </c>
      <c r="C393" s="2">
        <v>25</v>
      </c>
      <c r="D393" s="6">
        <v>5</v>
      </c>
      <c r="E393" s="20">
        <v>1.72</v>
      </c>
      <c r="F393" s="21"/>
      <c r="G393" s="20">
        <v>6.17</v>
      </c>
      <c r="H393" s="21"/>
      <c r="I393" s="20">
        <v>19.04</v>
      </c>
      <c r="J393" s="21"/>
      <c r="K393" s="11">
        <v>0.90461861287398015</v>
      </c>
      <c r="L393" s="11">
        <v>4.0912889392565724E-2</v>
      </c>
      <c r="M393" s="6"/>
      <c r="N393" s="18">
        <f t="shared" si="6"/>
        <v>27.875531502266547</v>
      </c>
      <c r="O393" s="19"/>
      <c r="P393" s="8"/>
    </row>
    <row r="394" spans="1:16" x14ac:dyDescent="0.25">
      <c r="A394" s="41">
        <v>391</v>
      </c>
      <c r="B394" s="1" t="s">
        <v>46</v>
      </c>
      <c r="C394" s="42">
        <v>26</v>
      </c>
      <c r="D394" s="6">
        <v>4</v>
      </c>
      <c r="E394" s="43">
        <v>2</v>
      </c>
      <c r="F394" s="44"/>
      <c r="G394" s="43">
        <v>6.17</v>
      </c>
      <c r="H394" s="44"/>
      <c r="I394" s="43">
        <v>23.04</v>
      </c>
      <c r="J394" s="44"/>
      <c r="K394" s="11">
        <v>0.56225401351530413</v>
      </c>
      <c r="L394" s="11">
        <v>2.5490157678547769E-2</v>
      </c>
      <c r="M394" s="6"/>
      <c r="N394" s="46">
        <f t="shared" si="6"/>
        <v>31.797744171193852</v>
      </c>
      <c r="O394" s="47"/>
      <c r="P394" s="65"/>
    </row>
    <row r="395" spans="1:16" x14ac:dyDescent="0.25">
      <c r="A395" s="41">
        <v>392</v>
      </c>
      <c r="B395" s="1" t="s">
        <v>46</v>
      </c>
      <c r="C395" s="42">
        <v>27</v>
      </c>
      <c r="D395" s="6">
        <v>4</v>
      </c>
      <c r="E395" s="43">
        <v>2</v>
      </c>
      <c r="F395" s="44"/>
      <c r="G395" s="43">
        <v>6.17</v>
      </c>
      <c r="H395" s="44"/>
      <c r="I395" s="43">
        <v>23.04</v>
      </c>
      <c r="J395" s="44"/>
      <c r="K395" s="11">
        <v>0.84339978395771076</v>
      </c>
      <c r="L395" s="11">
        <v>4.145873454378303E-2</v>
      </c>
      <c r="M395" s="6"/>
      <c r="N395" s="46">
        <f t="shared" si="6"/>
        <v>32.094858518501489</v>
      </c>
      <c r="O395" s="47"/>
      <c r="P395" s="65"/>
    </row>
    <row r="396" spans="1:16" x14ac:dyDescent="0.25">
      <c r="A396" s="41">
        <v>393</v>
      </c>
      <c r="B396" s="1" t="s">
        <v>46</v>
      </c>
      <c r="C396" s="42">
        <v>29</v>
      </c>
      <c r="D396" s="6">
        <v>4</v>
      </c>
      <c r="E396" s="43">
        <v>2</v>
      </c>
      <c r="F396" s="44"/>
      <c r="G396" s="43">
        <v>6.17</v>
      </c>
      <c r="H396" s="44"/>
      <c r="I396" s="43">
        <v>23.04</v>
      </c>
      <c r="J396" s="44"/>
      <c r="K396" s="11">
        <v>0.84572780758556898</v>
      </c>
      <c r="L396" s="11">
        <v>4.0870790009250681E-2</v>
      </c>
      <c r="M396" s="6"/>
      <c r="N396" s="46">
        <f t="shared" si="6"/>
        <v>32.09659859759482</v>
      </c>
      <c r="O396" s="47"/>
      <c r="P396" s="65" t="s">
        <v>81</v>
      </c>
    </row>
    <row r="397" spans="1:16" x14ac:dyDescent="0.25">
      <c r="A397" s="41">
        <v>394</v>
      </c>
      <c r="B397" s="1" t="s">
        <v>46</v>
      </c>
      <c r="C397" s="42">
        <v>30</v>
      </c>
      <c r="D397" s="6">
        <v>4</v>
      </c>
      <c r="E397" s="43">
        <v>2</v>
      </c>
      <c r="F397" s="44"/>
      <c r="G397" s="43">
        <v>6.17</v>
      </c>
      <c r="H397" s="44"/>
      <c r="I397" s="43">
        <v>23.04</v>
      </c>
      <c r="J397" s="44"/>
      <c r="K397" s="11">
        <v>0.77386887133960514</v>
      </c>
      <c r="L397" s="11">
        <v>3.4562986458195305E-2</v>
      </c>
      <c r="M397" s="6"/>
      <c r="N397" s="46">
        <f t="shared" si="6"/>
        <v>32.0184318577978</v>
      </c>
      <c r="O397" s="47"/>
      <c r="P397" s="65" t="s">
        <v>81</v>
      </c>
    </row>
    <row r="398" spans="1:16" x14ac:dyDescent="0.25">
      <c r="A398" s="41">
        <v>395</v>
      </c>
      <c r="B398" s="1" t="s">
        <v>46</v>
      </c>
      <c r="C398" s="42">
        <v>31</v>
      </c>
      <c r="D398" s="6">
        <v>4</v>
      </c>
      <c r="E398" s="43">
        <v>2</v>
      </c>
      <c r="F398" s="44"/>
      <c r="G398" s="43">
        <v>6.17</v>
      </c>
      <c r="H398" s="44"/>
      <c r="I398" s="43">
        <v>23.04</v>
      </c>
      <c r="J398" s="44"/>
      <c r="K398" s="11">
        <v>0.99425378329169689</v>
      </c>
      <c r="L398" s="11">
        <v>7.0161360037261297E-2</v>
      </c>
      <c r="M398" s="6"/>
      <c r="N398" s="46">
        <f t="shared" si="6"/>
        <v>32.274415143328959</v>
      </c>
      <c r="O398" s="47"/>
      <c r="P398" s="65" t="s">
        <v>81</v>
      </c>
    </row>
    <row r="399" spans="1:16" x14ac:dyDescent="0.25">
      <c r="A399" s="41">
        <v>396</v>
      </c>
      <c r="B399" s="1" t="s">
        <v>46</v>
      </c>
      <c r="C399" s="42">
        <v>32</v>
      </c>
      <c r="D399" s="6">
        <v>4</v>
      </c>
      <c r="E399" s="43">
        <v>2</v>
      </c>
      <c r="F399" s="44"/>
      <c r="G399" s="43">
        <v>6.17</v>
      </c>
      <c r="H399" s="44"/>
      <c r="I399" s="43">
        <v>23.04</v>
      </c>
      <c r="J399" s="44"/>
      <c r="K399" s="11">
        <v>0.40175955508075156</v>
      </c>
      <c r="L399" s="11">
        <v>3.5754748947401493E-2</v>
      </c>
      <c r="M399" s="6"/>
      <c r="N399" s="46">
        <f>E399+G399+I399+K399+L399+M399</f>
        <v>31.647514304028153</v>
      </c>
      <c r="O399" s="47"/>
      <c r="P399" s="65" t="s">
        <v>81</v>
      </c>
    </row>
    <row r="400" spans="1:16" x14ac:dyDescent="0.25">
      <c r="A400" s="9">
        <v>397</v>
      </c>
      <c r="B400" s="1" t="s">
        <v>46</v>
      </c>
      <c r="C400" s="2">
        <v>33</v>
      </c>
      <c r="D400" s="6">
        <v>2.2999999999999998</v>
      </c>
      <c r="E400" s="5">
        <v>2.14</v>
      </c>
      <c r="F400" s="5">
        <v>1.97</v>
      </c>
      <c r="G400" s="5">
        <v>6.38</v>
      </c>
      <c r="H400" s="5">
        <v>5.87</v>
      </c>
      <c r="I400" s="5">
        <v>27.88</v>
      </c>
      <c r="J400" s="5">
        <v>24.82</v>
      </c>
      <c r="K400" s="11">
        <v>2.5339206516820036</v>
      </c>
      <c r="L400" s="11">
        <v>3.438021787384437E-2</v>
      </c>
      <c r="M400" s="11">
        <v>0.26618553326293565</v>
      </c>
      <c r="N400" s="17">
        <f>E400+G400+I400+K400+L400+M400</f>
        <v>39.234486402818781</v>
      </c>
      <c r="O400" s="17">
        <f>F400+H400+J400+K400+L400+M400</f>
        <v>35.494486402818779</v>
      </c>
      <c r="P400" s="8"/>
    </row>
    <row r="401" spans="1:16" x14ac:dyDescent="0.25">
      <c r="A401" s="41">
        <v>398</v>
      </c>
      <c r="B401" s="1" t="s">
        <v>46</v>
      </c>
      <c r="C401" s="42">
        <v>34</v>
      </c>
      <c r="D401" s="6">
        <v>4</v>
      </c>
      <c r="E401" s="43">
        <v>2</v>
      </c>
      <c r="F401" s="44"/>
      <c r="G401" s="43">
        <v>6.17</v>
      </c>
      <c r="H401" s="44"/>
      <c r="I401" s="43">
        <v>23.04</v>
      </c>
      <c r="J401" s="44"/>
      <c r="K401" s="11">
        <v>0.40763449979519173</v>
      </c>
      <c r="L401" s="11">
        <v>3.0926430391446359E-2</v>
      </c>
      <c r="M401" s="6"/>
      <c r="N401" s="46">
        <f>E401+G401+I401+K401+L401+M401</f>
        <v>31.64856093018664</v>
      </c>
      <c r="O401" s="47"/>
      <c r="P401" s="65"/>
    </row>
    <row r="402" spans="1:16" x14ac:dyDescent="0.25">
      <c r="A402" s="41">
        <v>399</v>
      </c>
      <c r="B402" s="1" t="s">
        <v>46</v>
      </c>
      <c r="C402" s="42">
        <v>35</v>
      </c>
      <c r="D402" s="6">
        <v>4</v>
      </c>
      <c r="E402" s="43">
        <v>2</v>
      </c>
      <c r="F402" s="44"/>
      <c r="G402" s="43">
        <v>6.17</v>
      </c>
      <c r="H402" s="44"/>
      <c r="I402" s="43">
        <v>23.04</v>
      </c>
      <c r="J402" s="44"/>
      <c r="K402" s="11">
        <v>0.78924751550654726</v>
      </c>
      <c r="L402" s="11">
        <v>3.195329807029635E-2</v>
      </c>
      <c r="M402" s="6"/>
      <c r="N402" s="46">
        <f t="shared" ref="N402:N461" si="7">E402+G402+I402+K402+L402+M402</f>
        <v>32.031200813576845</v>
      </c>
      <c r="O402" s="47"/>
      <c r="P402" s="65"/>
    </row>
    <row r="403" spans="1:16" x14ac:dyDescent="0.25">
      <c r="A403" s="41">
        <v>400</v>
      </c>
      <c r="B403" s="1" t="s">
        <v>46</v>
      </c>
      <c r="C403" s="42" t="s">
        <v>76</v>
      </c>
      <c r="D403" s="6">
        <v>4</v>
      </c>
      <c r="E403" s="43">
        <v>2</v>
      </c>
      <c r="F403" s="44"/>
      <c r="G403" s="43">
        <v>6.17</v>
      </c>
      <c r="H403" s="44"/>
      <c r="I403" s="43">
        <v>23.04</v>
      </c>
      <c r="J403" s="44"/>
      <c r="K403" s="11">
        <v>0.7930851934084997</v>
      </c>
      <c r="L403" s="11">
        <v>3.2434689679098003E-2</v>
      </c>
      <c r="M403" s="6"/>
      <c r="N403" s="46">
        <f t="shared" si="7"/>
        <v>32.035519883087602</v>
      </c>
      <c r="O403" s="47"/>
      <c r="P403" s="65"/>
    </row>
    <row r="404" spans="1:16" x14ac:dyDescent="0.25">
      <c r="A404" s="41">
        <v>401</v>
      </c>
      <c r="B404" s="1" t="s">
        <v>46</v>
      </c>
      <c r="C404" s="42">
        <v>36</v>
      </c>
      <c r="D404" s="6">
        <v>4</v>
      </c>
      <c r="E404" s="43">
        <v>2</v>
      </c>
      <c r="F404" s="44"/>
      <c r="G404" s="43">
        <v>6.17</v>
      </c>
      <c r="H404" s="44"/>
      <c r="I404" s="43">
        <v>23.04</v>
      </c>
      <c r="J404" s="44"/>
      <c r="K404" s="11">
        <v>0.42487537414965992</v>
      </c>
      <c r="L404" s="11">
        <v>3.5075879062736202E-2</v>
      </c>
      <c r="M404" s="6"/>
      <c r="N404" s="46">
        <f t="shared" si="7"/>
        <v>31.669951253212396</v>
      </c>
      <c r="O404" s="47"/>
      <c r="P404" s="65" t="s">
        <v>81</v>
      </c>
    </row>
    <row r="405" spans="1:16" x14ac:dyDescent="0.25">
      <c r="A405" s="41">
        <v>402</v>
      </c>
      <c r="B405" s="1" t="s">
        <v>46</v>
      </c>
      <c r="C405" s="42">
        <v>37</v>
      </c>
      <c r="D405" s="6">
        <v>4</v>
      </c>
      <c r="E405" s="43">
        <v>2</v>
      </c>
      <c r="F405" s="44"/>
      <c r="G405" s="43">
        <v>6.17</v>
      </c>
      <c r="H405" s="44"/>
      <c r="I405" s="43">
        <v>23.04</v>
      </c>
      <c r="J405" s="44"/>
      <c r="K405" s="11">
        <v>1.3995412571793238</v>
      </c>
      <c r="L405" s="11">
        <v>3.2861175990923912E-2</v>
      </c>
      <c r="M405" s="6"/>
      <c r="N405" s="46">
        <f t="shared" si="7"/>
        <v>32.642402433170247</v>
      </c>
      <c r="O405" s="47"/>
      <c r="P405" s="65"/>
    </row>
    <row r="406" spans="1:16" x14ac:dyDescent="0.25">
      <c r="A406" s="41">
        <v>403</v>
      </c>
      <c r="B406" s="1" t="s">
        <v>46</v>
      </c>
      <c r="C406" s="42">
        <v>38</v>
      </c>
      <c r="D406" s="6">
        <v>4</v>
      </c>
      <c r="E406" s="43">
        <v>2</v>
      </c>
      <c r="F406" s="44"/>
      <c r="G406" s="43">
        <v>6.17</v>
      </c>
      <c r="H406" s="44"/>
      <c r="I406" s="43">
        <v>23.04</v>
      </c>
      <c r="J406" s="44"/>
      <c r="K406" s="11">
        <v>0.41450118058670499</v>
      </c>
      <c r="L406" s="11">
        <v>3.2606966358661525E-2</v>
      </c>
      <c r="M406" s="6"/>
      <c r="N406" s="46">
        <f t="shared" si="7"/>
        <v>31.657108146945365</v>
      </c>
      <c r="O406" s="47"/>
      <c r="P406" s="65" t="s">
        <v>81</v>
      </c>
    </row>
    <row r="407" spans="1:16" x14ac:dyDescent="0.25">
      <c r="A407" s="9">
        <v>404</v>
      </c>
      <c r="B407" s="1" t="s">
        <v>46</v>
      </c>
      <c r="C407" s="2">
        <v>39</v>
      </c>
      <c r="D407" s="6">
        <v>2</v>
      </c>
      <c r="E407" s="20">
        <v>2.25</v>
      </c>
      <c r="F407" s="21"/>
      <c r="G407" s="20">
        <v>6.71</v>
      </c>
      <c r="H407" s="21"/>
      <c r="I407" s="20">
        <v>27.88</v>
      </c>
      <c r="J407" s="21"/>
      <c r="K407" s="11">
        <v>1.8147792014100741</v>
      </c>
      <c r="L407" s="11">
        <v>4.1410092536099251E-2</v>
      </c>
      <c r="M407" s="11">
        <v>0.19064052742186971</v>
      </c>
      <c r="N407" s="18">
        <f t="shared" si="7"/>
        <v>38.886829821368046</v>
      </c>
      <c r="O407" s="19"/>
      <c r="P407" s="8"/>
    </row>
    <row r="408" spans="1:16" x14ac:dyDescent="0.25">
      <c r="A408" s="41">
        <v>405</v>
      </c>
      <c r="B408" s="1" t="s">
        <v>46</v>
      </c>
      <c r="C408" s="42">
        <v>40</v>
      </c>
      <c r="D408" s="6">
        <v>4</v>
      </c>
      <c r="E408" s="43">
        <v>2</v>
      </c>
      <c r="F408" s="44"/>
      <c r="G408" s="43">
        <v>6.17</v>
      </c>
      <c r="H408" s="44"/>
      <c r="I408" s="43">
        <v>23.04</v>
      </c>
      <c r="J408" s="44"/>
      <c r="K408" s="11">
        <v>0.24726214035412997</v>
      </c>
      <c r="L408" s="11">
        <v>3.4748592305552981E-2</v>
      </c>
      <c r="M408" s="6"/>
      <c r="N408" s="46">
        <f t="shared" si="7"/>
        <v>31.492010732659686</v>
      </c>
      <c r="O408" s="47"/>
      <c r="P408" s="65" t="s">
        <v>81</v>
      </c>
    </row>
    <row r="409" spans="1:16" x14ac:dyDescent="0.25">
      <c r="A409" s="41">
        <v>406</v>
      </c>
      <c r="B409" s="1" t="s">
        <v>46</v>
      </c>
      <c r="C409" s="42">
        <v>42</v>
      </c>
      <c r="D409" s="6">
        <v>4</v>
      </c>
      <c r="E409" s="43">
        <v>2</v>
      </c>
      <c r="F409" s="44"/>
      <c r="G409" s="43">
        <v>6.17</v>
      </c>
      <c r="H409" s="44"/>
      <c r="I409" s="43">
        <v>23.04</v>
      </c>
      <c r="J409" s="44"/>
      <c r="K409" s="11">
        <v>0.77465534587875096</v>
      </c>
      <c r="L409" s="11">
        <v>3.4621098471851984E-2</v>
      </c>
      <c r="M409" s="6"/>
      <c r="N409" s="46">
        <f t="shared" si="7"/>
        <v>32.019276444350602</v>
      </c>
      <c r="O409" s="47"/>
      <c r="P409" s="65"/>
    </row>
    <row r="410" spans="1:16" x14ac:dyDescent="0.25">
      <c r="A410" s="9">
        <v>407</v>
      </c>
      <c r="B410" s="1" t="s">
        <v>46</v>
      </c>
      <c r="C410" s="2">
        <v>43</v>
      </c>
      <c r="D410" s="6">
        <v>2</v>
      </c>
      <c r="E410" s="20">
        <v>2.25</v>
      </c>
      <c r="F410" s="21"/>
      <c r="G410" s="20">
        <v>6.71</v>
      </c>
      <c r="H410" s="21"/>
      <c r="I410" s="20">
        <v>27.88</v>
      </c>
      <c r="J410" s="21"/>
      <c r="K410" s="11">
        <v>1.4816668052898612</v>
      </c>
      <c r="L410" s="11">
        <v>3.2811808975326026E-2</v>
      </c>
      <c r="M410" s="11">
        <v>0.15564744240206269</v>
      </c>
      <c r="N410" s="18">
        <f t="shared" si="7"/>
        <v>38.510126056667254</v>
      </c>
      <c r="O410" s="19"/>
      <c r="P410" s="8"/>
    </row>
    <row r="411" spans="1:16" x14ac:dyDescent="0.25">
      <c r="A411" s="41">
        <v>408</v>
      </c>
      <c r="B411" s="1" t="s">
        <v>46</v>
      </c>
      <c r="C411" s="42">
        <v>44</v>
      </c>
      <c r="D411" s="6">
        <v>4</v>
      </c>
      <c r="E411" s="43">
        <v>2</v>
      </c>
      <c r="F411" s="44"/>
      <c r="G411" s="43">
        <v>6.17</v>
      </c>
      <c r="H411" s="44"/>
      <c r="I411" s="43">
        <v>23.04</v>
      </c>
      <c r="J411" s="44"/>
      <c r="K411" s="11">
        <v>0.77648464989406785</v>
      </c>
      <c r="L411" s="11">
        <v>3.4439934374999995E-2</v>
      </c>
      <c r="M411" s="6"/>
      <c r="N411" s="46">
        <f t="shared" si="7"/>
        <v>32.020924584269068</v>
      </c>
      <c r="O411" s="47"/>
      <c r="P411" s="65" t="s">
        <v>81</v>
      </c>
    </row>
    <row r="412" spans="1:16" x14ac:dyDescent="0.25">
      <c r="A412" s="9">
        <v>409</v>
      </c>
      <c r="B412" s="1" t="s">
        <v>46</v>
      </c>
      <c r="C412" s="2">
        <v>45</v>
      </c>
      <c r="D412" s="6">
        <v>2</v>
      </c>
      <c r="E412" s="20">
        <v>2.25</v>
      </c>
      <c r="F412" s="21"/>
      <c r="G412" s="20">
        <v>6.71</v>
      </c>
      <c r="H412" s="21"/>
      <c r="I412" s="20">
        <v>27.88</v>
      </c>
      <c r="J412" s="21"/>
      <c r="K412" s="11">
        <v>1.757961470146195</v>
      </c>
      <c r="L412" s="11">
        <v>3.8337404358518928E-2</v>
      </c>
      <c r="M412" s="11">
        <v>0.18467188823609781</v>
      </c>
      <c r="N412" s="18">
        <f t="shared" si="7"/>
        <v>38.820970762740814</v>
      </c>
      <c r="O412" s="19"/>
      <c r="P412" s="8"/>
    </row>
    <row r="413" spans="1:16" x14ac:dyDescent="0.25">
      <c r="A413" s="41">
        <v>410</v>
      </c>
      <c r="B413" s="1" t="s">
        <v>46</v>
      </c>
      <c r="C413" s="42">
        <v>46</v>
      </c>
      <c r="D413" s="6">
        <v>4</v>
      </c>
      <c r="E413" s="43">
        <v>2</v>
      </c>
      <c r="F413" s="44"/>
      <c r="G413" s="43">
        <v>6.17</v>
      </c>
      <c r="H413" s="44"/>
      <c r="I413" s="43">
        <v>23.04</v>
      </c>
      <c r="J413" s="44"/>
      <c r="K413" s="11">
        <v>0.78234446249366907</v>
      </c>
      <c r="L413" s="11">
        <v>3.5219477331132405E-2</v>
      </c>
      <c r="M413" s="6"/>
      <c r="N413" s="46">
        <f t="shared" si="7"/>
        <v>32.027563939824802</v>
      </c>
      <c r="O413" s="47"/>
      <c r="P413" s="65"/>
    </row>
    <row r="414" spans="1:16" x14ac:dyDescent="0.25">
      <c r="A414" s="41">
        <v>411</v>
      </c>
      <c r="B414" s="1" t="s">
        <v>46</v>
      </c>
      <c r="C414" s="42">
        <v>48</v>
      </c>
      <c r="D414" s="6">
        <v>4</v>
      </c>
      <c r="E414" s="43">
        <v>2</v>
      </c>
      <c r="F414" s="44"/>
      <c r="G414" s="43">
        <v>6.17</v>
      </c>
      <c r="H414" s="44"/>
      <c r="I414" s="43">
        <v>23.04</v>
      </c>
      <c r="J414" s="44"/>
      <c r="K414" s="11">
        <v>0.77747948986046511</v>
      </c>
      <c r="L414" s="11">
        <v>3.511673194418604E-2</v>
      </c>
      <c r="M414" s="6"/>
      <c r="N414" s="46">
        <f t="shared" si="7"/>
        <v>32.022596221804655</v>
      </c>
      <c r="O414" s="47"/>
      <c r="P414" s="65" t="s">
        <v>81</v>
      </c>
    </row>
    <row r="415" spans="1:16" x14ac:dyDescent="0.25">
      <c r="A415" s="41">
        <v>412</v>
      </c>
      <c r="B415" s="1" t="s">
        <v>46</v>
      </c>
      <c r="C415" s="42">
        <v>50</v>
      </c>
      <c r="D415" s="6">
        <v>4</v>
      </c>
      <c r="E415" s="43">
        <v>2</v>
      </c>
      <c r="F415" s="44"/>
      <c r="G415" s="43">
        <v>6.17</v>
      </c>
      <c r="H415" s="44"/>
      <c r="I415" s="43">
        <v>23.04</v>
      </c>
      <c r="J415" s="44"/>
      <c r="K415" s="11">
        <v>0.35418936277858826</v>
      </c>
      <c r="L415" s="11">
        <v>3.4984331997710359E-2</v>
      </c>
      <c r="M415" s="6"/>
      <c r="N415" s="46">
        <f t="shared" si="7"/>
        <v>31.599173694776297</v>
      </c>
      <c r="O415" s="47"/>
      <c r="P415" s="65"/>
    </row>
    <row r="416" spans="1:16" x14ac:dyDescent="0.25">
      <c r="A416" s="41">
        <v>413</v>
      </c>
      <c r="B416" s="1" t="s">
        <v>46</v>
      </c>
      <c r="C416" s="42">
        <v>52</v>
      </c>
      <c r="D416" s="6">
        <v>4</v>
      </c>
      <c r="E416" s="43">
        <v>2</v>
      </c>
      <c r="F416" s="44"/>
      <c r="G416" s="43">
        <v>6.17</v>
      </c>
      <c r="H416" s="44"/>
      <c r="I416" s="43">
        <v>23.04</v>
      </c>
      <c r="J416" s="44"/>
      <c r="K416" s="11">
        <v>0.75815534559920439</v>
      </c>
      <c r="L416" s="11">
        <v>3.2314455494778717E-2</v>
      </c>
      <c r="M416" s="6"/>
      <c r="N416" s="46">
        <f t="shared" si="7"/>
        <v>32.000469801093985</v>
      </c>
      <c r="O416" s="47"/>
      <c r="P416" s="65"/>
    </row>
    <row r="417" spans="1:16" x14ac:dyDescent="0.25">
      <c r="A417" s="41">
        <v>414</v>
      </c>
      <c r="B417" s="1" t="s">
        <v>47</v>
      </c>
      <c r="C417" s="42">
        <v>6</v>
      </c>
      <c r="D417" s="6">
        <v>4</v>
      </c>
      <c r="E417" s="43">
        <v>2</v>
      </c>
      <c r="F417" s="44"/>
      <c r="G417" s="43">
        <v>6.17</v>
      </c>
      <c r="H417" s="44"/>
      <c r="I417" s="43">
        <v>23.04</v>
      </c>
      <c r="J417" s="44"/>
      <c r="K417" s="11">
        <v>0.57079579979879269</v>
      </c>
      <c r="L417" s="11">
        <v>6.9803651597082475E-2</v>
      </c>
      <c r="M417" s="11">
        <v>0.3413429225352112</v>
      </c>
      <c r="N417" s="46">
        <f t="shared" si="7"/>
        <v>32.191942373931084</v>
      </c>
      <c r="O417" s="47"/>
      <c r="P417" s="65" t="s">
        <v>81</v>
      </c>
    </row>
    <row r="418" spans="1:16" x14ac:dyDescent="0.25">
      <c r="A418" s="9">
        <v>415</v>
      </c>
      <c r="B418" s="1" t="s">
        <v>46</v>
      </c>
      <c r="C418" s="2">
        <v>8</v>
      </c>
      <c r="D418" s="6">
        <v>2</v>
      </c>
      <c r="E418" s="20">
        <v>2.25</v>
      </c>
      <c r="F418" s="21"/>
      <c r="G418" s="20">
        <v>6.71</v>
      </c>
      <c r="H418" s="21"/>
      <c r="I418" s="20">
        <v>27.88</v>
      </c>
      <c r="J418" s="21"/>
      <c r="K418" s="11">
        <v>2.1747487211285073</v>
      </c>
      <c r="L418" s="11">
        <v>5.943860157339946E-2</v>
      </c>
      <c r="M418" s="11">
        <v>0.22845492326771039</v>
      </c>
      <c r="N418" s="18">
        <f t="shared" si="7"/>
        <v>39.302642245969622</v>
      </c>
      <c r="O418" s="19"/>
      <c r="P418" s="8"/>
    </row>
    <row r="419" spans="1:16" x14ac:dyDescent="0.25">
      <c r="A419" s="9">
        <v>416</v>
      </c>
      <c r="B419" s="1" t="s">
        <v>48</v>
      </c>
      <c r="C419" s="2">
        <v>11</v>
      </c>
      <c r="D419" s="6">
        <v>1</v>
      </c>
      <c r="E419" s="20">
        <v>2.4700000000000002</v>
      </c>
      <c r="F419" s="21"/>
      <c r="G419" s="20">
        <v>7.28</v>
      </c>
      <c r="H419" s="21"/>
      <c r="I419" s="20">
        <v>29.47</v>
      </c>
      <c r="J419" s="21"/>
      <c r="K419" s="11">
        <v>1.1503380131108796</v>
      </c>
      <c r="L419" s="11">
        <v>4.3873769799960598E-2</v>
      </c>
      <c r="M419" s="11">
        <v>0.1208417229834285</v>
      </c>
      <c r="N419" s="18">
        <f t="shared" si="7"/>
        <v>40.535053505894268</v>
      </c>
      <c r="O419" s="19"/>
      <c r="P419" s="8" t="s">
        <v>81</v>
      </c>
    </row>
    <row r="420" spans="1:16" x14ac:dyDescent="0.25">
      <c r="A420" s="41">
        <v>417</v>
      </c>
      <c r="B420" s="1" t="s">
        <v>48</v>
      </c>
      <c r="C420" s="42">
        <v>12</v>
      </c>
      <c r="D420" s="6">
        <v>4</v>
      </c>
      <c r="E420" s="43">
        <v>2</v>
      </c>
      <c r="F420" s="44"/>
      <c r="G420" s="43">
        <v>6.17</v>
      </c>
      <c r="H420" s="44"/>
      <c r="I420" s="43">
        <v>23.04</v>
      </c>
      <c r="J420" s="44"/>
      <c r="K420" s="11">
        <v>0.91034946067230127</v>
      </c>
      <c r="L420" s="11">
        <v>6.5750241279629973E-2</v>
      </c>
      <c r="M420" s="6"/>
      <c r="N420" s="46">
        <f t="shared" si="7"/>
        <v>32.186099701951932</v>
      </c>
      <c r="O420" s="47"/>
      <c r="P420" s="65"/>
    </row>
    <row r="421" spans="1:16" x14ac:dyDescent="0.25">
      <c r="A421" s="41">
        <v>418</v>
      </c>
      <c r="B421" s="1" t="s">
        <v>48</v>
      </c>
      <c r="C421" s="42">
        <v>13</v>
      </c>
      <c r="D421" s="6">
        <v>4</v>
      </c>
      <c r="E421" s="43">
        <v>2</v>
      </c>
      <c r="F421" s="44"/>
      <c r="G421" s="43">
        <v>6.17</v>
      </c>
      <c r="H421" s="44"/>
      <c r="I421" s="43">
        <v>23.04</v>
      </c>
      <c r="J421" s="44"/>
      <c r="K421" s="11">
        <v>0.55118727341628249</v>
      </c>
      <c r="L421" s="11">
        <v>3.6863019642518792E-2</v>
      </c>
      <c r="M421" s="6"/>
      <c r="N421" s="46">
        <f t="shared" si="7"/>
        <v>31.7980502930588</v>
      </c>
      <c r="O421" s="47"/>
      <c r="P421" s="65"/>
    </row>
    <row r="422" spans="1:16" x14ac:dyDescent="0.25">
      <c r="A422" s="41">
        <v>419</v>
      </c>
      <c r="B422" s="1" t="s">
        <v>48</v>
      </c>
      <c r="C422" s="42">
        <v>14</v>
      </c>
      <c r="D422" s="6">
        <v>4</v>
      </c>
      <c r="E422" s="43">
        <v>2</v>
      </c>
      <c r="F422" s="44"/>
      <c r="G422" s="43">
        <v>6.17</v>
      </c>
      <c r="H422" s="44"/>
      <c r="I422" s="43">
        <v>23.04</v>
      </c>
      <c r="J422" s="44"/>
      <c r="K422" s="11">
        <v>0.81085605348952861</v>
      </c>
      <c r="L422" s="11">
        <v>3.6131264850527707E-2</v>
      </c>
      <c r="M422" s="6"/>
      <c r="N422" s="46">
        <f t="shared" si="7"/>
        <v>32.056987318340056</v>
      </c>
      <c r="O422" s="47"/>
      <c r="P422" s="65"/>
    </row>
    <row r="423" spans="1:16" x14ac:dyDescent="0.25">
      <c r="A423" s="41">
        <v>420</v>
      </c>
      <c r="B423" s="1" t="s">
        <v>48</v>
      </c>
      <c r="C423" s="42">
        <v>15</v>
      </c>
      <c r="D423" s="6">
        <v>4</v>
      </c>
      <c r="E423" s="43">
        <v>2</v>
      </c>
      <c r="F423" s="44"/>
      <c r="G423" s="43">
        <v>6.17</v>
      </c>
      <c r="H423" s="44"/>
      <c r="I423" s="43">
        <v>23.04</v>
      </c>
      <c r="J423" s="44"/>
      <c r="K423" s="11">
        <v>0.41287195861378428</v>
      </c>
      <c r="L423" s="11">
        <v>3.829738999833119E-2</v>
      </c>
      <c r="M423" s="6"/>
      <c r="N423" s="46">
        <f t="shared" si="7"/>
        <v>31.661169348612116</v>
      </c>
      <c r="O423" s="47"/>
      <c r="P423" s="65"/>
    </row>
    <row r="424" spans="1:16" x14ac:dyDescent="0.25">
      <c r="A424" s="41">
        <v>421</v>
      </c>
      <c r="B424" s="1" t="s">
        <v>48</v>
      </c>
      <c r="C424" s="42">
        <v>16</v>
      </c>
      <c r="D424" s="6">
        <v>4</v>
      </c>
      <c r="E424" s="43">
        <v>2</v>
      </c>
      <c r="F424" s="44"/>
      <c r="G424" s="43">
        <v>6.17</v>
      </c>
      <c r="H424" s="44"/>
      <c r="I424" s="43">
        <v>23.04</v>
      </c>
      <c r="J424" s="44"/>
      <c r="K424" s="11">
        <v>0.38586383306219496</v>
      </c>
      <c r="L424" s="11">
        <v>3.1141523088474527E-2</v>
      </c>
      <c r="M424" s="6"/>
      <c r="N424" s="46">
        <f t="shared" si="7"/>
        <v>31.627005356150672</v>
      </c>
      <c r="O424" s="47"/>
      <c r="P424" s="65"/>
    </row>
    <row r="425" spans="1:16" x14ac:dyDescent="0.25">
      <c r="A425" s="41">
        <v>422</v>
      </c>
      <c r="B425" s="1" t="s">
        <v>48</v>
      </c>
      <c r="C425" s="42">
        <v>17</v>
      </c>
      <c r="D425" s="6">
        <v>4</v>
      </c>
      <c r="E425" s="43">
        <v>2</v>
      </c>
      <c r="F425" s="44"/>
      <c r="G425" s="43">
        <v>6.17</v>
      </c>
      <c r="H425" s="44"/>
      <c r="I425" s="43">
        <v>23.04</v>
      </c>
      <c r="J425" s="44"/>
      <c r="K425" s="11">
        <v>0.79112739648232899</v>
      </c>
      <c r="L425" s="11">
        <v>3.1080898770469205E-2</v>
      </c>
      <c r="M425" s="6"/>
      <c r="N425" s="46">
        <f t="shared" si="7"/>
        <v>32.032208295252801</v>
      </c>
      <c r="O425" s="47"/>
      <c r="P425" s="65"/>
    </row>
    <row r="426" spans="1:16" x14ac:dyDescent="0.25">
      <c r="A426" s="41">
        <v>423</v>
      </c>
      <c r="B426" s="1" t="s">
        <v>48</v>
      </c>
      <c r="C426" s="42">
        <v>18</v>
      </c>
      <c r="D426" s="6">
        <v>4</v>
      </c>
      <c r="E426" s="43">
        <v>2</v>
      </c>
      <c r="F426" s="44"/>
      <c r="G426" s="43">
        <v>6.17</v>
      </c>
      <c r="H426" s="44"/>
      <c r="I426" s="43">
        <v>23.04</v>
      </c>
      <c r="J426" s="44"/>
      <c r="K426" s="11">
        <v>0.79452365298064465</v>
      </c>
      <c r="L426" s="11">
        <v>3.1216475301653918E-2</v>
      </c>
      <c r="M426" s="6"/>
      <c r="N426" s="46">
        <f t="shared" si="7"/>
        <v>32.035740128282299</v>
      </c>
      <c r="O426" s="47"/>
      <c r="P426" s="65"/>
    </row>
    <row r="427" spans="1:16" x14ac:dyDescent="0.25">
      <c r="A427" s="41">
        <v>424</v>
      </c>
      <c r="B427" s="1" t="s">
        <v>48</v>
      </c>
      <c r="C427" s="42">
        <v>19</v>
      </c>
      <c r="D427" s="6">
        <v>4</v>
      </c>
      <c r="E427" s="43">
        <v>2</v>
      </c>
      <c r="F427" s="44"/>
      <c r="G427" s="43">
        <v>6.17</v>
      </c>
      <c r="H427" s="44"/>
      <c r="I427" s="43">
        <v>23.04</v>
      </c>
      <c r="J427" s="44"/>
      <c r="K427" s="11">
        <v>0.87173704856553547</v>
      </c>
      <c r="L427" s="11">
        <v>3.1015376961060062E-2</v>
      </c>
      <c r="M427" s="6"/>
      <c r="N427" s="46">
        <f t="shared" si="7"/>
        <v>32.112752425526594</v>
      </c>
      <c r="O427" s="47"/>
      <c r="P427" s="65"/>
    </row>
    <row r="428" spans="1:16" x14ac:dyDescent="0.25">
      <c r="A428" s="41">
        <v>425</v>
      </c>
      <c r="B428" s="1" t="s">
        <v>48</v>
      </c>
      <c r="C428" s="42">
        <v>20</v>
      </c>
      <c r="D428" s="6">
        <v>4</v>
      </c>
      <c r="E428" s="43">
        <v>2</v>
      </c>
      <c r="F428" s="44"/>
      <c r="G428" s="43">
        <v>6.17</v>
      </c>
      <c r="H428" s="44"/>
      <c r="I428" s="43">
        <v>23.04</v>
      </c>
      <c r="J428" s="44"/>
      <c r="K428" s="11">
        <v>0.57319740321235424</v>
      </c>
      <c r="L428" s="11">
        <v>2.672212844036697E-2</v>
      </c>
      <c r="M428" s="6"/>
      <c r="N428" s="46">
        <f t="shared" si="7"/>
        <v>31.809919531652721</v>
      </c>
      <c r="O428" s="47"/>
      <c r="P428" s="65" t="s">
        <v>81</v>
      </c>
    </row>
    <row r="429" spans="1:16" x14ac:dyDescent="0.25">
      <c r="A429" s="41">
        <v>426</v>
      </c>
      <c r="B429" s="1" t="s">
        <v>48</v>
      </c>
      <c r="C429" s="42">
        <v>21</v>
      </c>
      <c r="D429" s="6">
        <v>4</v>
      </c>
      <c r="E429" s="43">
        <v>2</v>
      </c>
      <c r="F429" s="44"/>
      <c r="G429" s="43">
        <v>6.17</v>
      </c>
      <c r="H429" s="44"/>
      <c r="I429" s="43">
        <v>23.04</v>
      </c>
      <c r="J429" s="44"/>
      <c r="K429" s="11">
        <v>0.78461642219126448</v>
      </c>
      <c r="L429" s="11">
        <v>3.1314174656505225E-2</v>
      </c>
      <c r="M429" s="6"/>
      <c r="N429" s="46">
        <f t="shared" si="7"/>
        <v>32.025930596847772</v>
      </c>
      <c r="O429" s="47"/>
      <c r="P429" s="65"/>
    </row>
    <row r="430" spans="1:16" x14ac:dyDescent="0.25">
      <c r="A430" s="41">
        <v>427</v>
      </c>
      <c r="B430" s="1" t="s">
        <v>48</v>
      </c>
      <c r="C430" s="42">
        <v>22</v>
      </c>
      <c r="D430" s="6">
        <v>4</v>
      </c>
      <c r="E430" s="43">
        <v>2</v>
      </c>
      <c r="F430" s="44"/>
      <c r="G430" s="43">
        <v>6.17</v>
      </c>
      <c r="H430" s="44"/>
      <c r="I430" s="43">
        <v>23.04</v>
      </c>
      <c r="J430" s="44"/>
      <c r="K430" s="11">
        <v>0.81436686088055865</v>
      </c>
      <c r="L430" s="11">
        <v>3.8251866652009012E-2</v>
      </c>
      <c r="M430" s="6"/>
      <c r="N430" s="46">
        <f t="shared" si="7"/>
        <v>32.062618727532573</v>
      </c>
      <c r="O430" s="47"/>
      <c r="P430" s="65"/>
    </row>
    <row r="431" spans="1:16" x14ac:dyDescent="0.25">
      <c r="A431" s="41">
        <v>428</v>
      </c>
      <c r="B431" s="1" t="s">
        <v>48</v>
      </c>
      <c r="C431" s="42">
        <v>3</v>
      </c>
      <c r="D431" s="6">
        <v>4</v>
      </c>
      <c r="E431" s="43">
        <v>2</v>
      </c>
      <c r="F431" s="44"/>
      <c r="G431" s="43">
        <v>6.17</v>
      </c>
      <c r="H431" s="44"/>
      <c r="I431" s="43">
        <v>23.04</v>
      </c>
      <c r="J431" s="44"/>
      <c r="K431" s="11">
        <v>0.57399087011749761</v>
      </c>
      <c r="L431" s="11">
        <v>3.572522758547686E-2</v>
      </c>
      <c r="M431" s="6"/>
      <c r="N431" s="46">
        <f t="shared" si="7"/>
        <v>31.819716097702976</v>
      </c>
      <c r="O431" s="47"/>
      <c r="P431" s="65" t="s">
        <v>81</v>
      </c>
    </row>
    <row r="432" spans="1:16" x14ac:dyDescent="0.25">
      <c r="A432" s="41">
        <v>429</v>
      </c>
      <c r="B432" s="1" t="s">
        <v>48</v>
      </c>
      <c r="C432" s="42">
        <v>4</v>
      </c>
      <c r="D432" s="6">
        <v>4</v>
      </c>
      <c r="E432" s="43">
        <v>2</v>
      </c>
      <c r="F432" s="44"/>
      <c r="G432" s="43">
        <v>6.17</v>
      </c>
      <c r="H432" s="44"/>
      <c r="I432" s="43">
        <v>23.04</v>
      </c>
      <c r="J432" s="44"/>
      <c r="K432" s="11">
        <v>0.60825743468444271</v>
      </c>
      <c r="L432" s="11">
        <v>4.0385090850446184E-2</v>
      </c>
      <c r="M432" s="6"/>
      <c r="N432" s="46">
        <f t="shared" si="7"/>
        <v>31.85864252553489</v>
      </c>
      <c r="O432" s="47"/>
      <c r="P432" s="65" t="s">
        <v>81</v>
      </c>
    </row>
    <row r="433" spans="1:16" x14ac:dyDescent="0.25">
      <c r="A433" s="41">
        <v>430</v>
      </c>
      <c r="B433" s="1" t="s">
        <v>48</v>
      </c>
      <c r="C433" s="42">
        <v>6</v>
      </c>
      <c r="D433" s="6">
        <v>4</v>
      </c>
      <c r="E433" s="43">
        <v>2</v>
      </c>
      <c r="F433" s="44"/>
      <c r="G433" s="43">
        <v>6.17</v>
      </c>
      <c r="H433" s="44"/>
      <c r="I433" s="43">
        <v>23.04</v>
      </c>
      <c r="J433" s="44"/>
      <c r="K433" s="11">
        <v>0.60276765356399875</v>
      </c>
      <c r="L433" s="11">
        <v>3.7400676886017739E-2</v>
      </c>
      <c r="M433" s="6"/>
      <c r="N433" s="46">
        <f t="shared" si="7"/>
        <v>31.850168330450018</v>
      </c>
      <c r="O433" s="47"/>
      <c r="P433" s="65" t="s">
        <v>81</v>
      </c>
    </row>
    <row r="434" spans="1:16" x14ac:dyDescent="0.25">
      <c r="A434" s="41">
        <v>431</v>
      </c>
      <c r="B434" s="1" t="s">
        <v>48</v>
      </c>
      <c r="C434" s="42">
        <v>8</v>
      </c>
      <c r="D434" s="6">
        <v>4</v>
      </c>
      <c r="E434" s="43">
        <v>2</v>
      </c>
      <c r="F434" s="44"/>
      <c r="G434" s="43">
        <v>6.17</v>
      </c>
      <c r="H434" s="44"/>
      <c r="I434" s="43">
        <v>23.04</v>
      </c>
      <c r="J434" s="44"/>
      <c r="K434" s="11">
        <v>0.58989750000000019</v>
      </c>
      <c r="L434" s="11">
        <v>3.4762986355822943E-2</v>
      </c>
      <c r="M434" s="6"/>
      <c r="N434" s="46">
        <f t="shared" si="7"/>
        <v>31.834660486355823</v>
      </c>
      <c r="O434" s="47"/>
      <c r="P434" s="65" t="s">
        <v>81</v>
      </c>
    </row>
    <row r="435" spans="1:16" x14ac:dyDescent="0.25">
      <c r="A435" s="41">
        <v>432</v>
      </c>
      <c r="B435" s="1" t="s">
        <v>48</v>
      </c>
      <c r="C435" s="42">
        <v>9</v>
      </c>
      <c r="D435" s="6">
        <v>4</v>
      </c>
      <c r="E435" s="43">
        <v>2</v>
      </c>
      <c r="F435" s="44"/>
      <c r="G435" s="43">
        <v>6.17</v>
      </c>
      <c r="H435" s="44"/>
      <c r="I435" s="43">
        <v>23.04</v>
      </c>
      <c r="J435" s="44"/>
      <c r="K435" s="11">
        <v>0.71214544723933737</v>
      </c>
      <c r="L435" s="11">
        <v>3.6183460135053989E-2</v>
      </c>
      <c r="M435" s="6"/>
      <c r="N435" s="46">
        <f t="shared" si="7"/>
        <v>31.958328907374391</v>
      </c>
      <c r="O435" s="47"/>
      <c r="P435" s="65" t="s">
        <v>81</v>
      </c>
    </row>
    <row r="436" spans="1:16" x14ac:dyDescent="0.25">
      <c r="A436" s="9">
        <v>433</v>
      </c>
      <c r="B436" s="1" t="s">
        <v>48</v>
      </c>
      <c r="C436" s="2" t="s">
        <v>55</v>
      </c>
      <c r="D436" s="6">
        <v>2</v>
      </c>
      <c r="E436" s="20">
        <v>2.25</v>
      </c>
      <c r="F436" s="21"/>
      <c r="G436" s="20">
        <v>6.71</v>
      </c>
      <c r="H436" s="21"/>
      <c r="I436" s="20">
        <v>27.88</v>
      </c>
      <c r="J436" s="21"/>
      <c r="K436" s="11">
        <v>1.222184763662463</v>
      </c>
      <c r="L436" s="11">
        <v>1.3375722854506306E-2</v>
      </c>
      <c r="M436" s="11">
        <v>0.1283891438531734</v>
      </c>
      <c r="N436" s="18">
        <f t="shared" si="7"/>
        <v>38.203949630370147</v>
      </c>
      <c r="O436" s="19"/>
      <c r="P436" s="8"/>
    </row>
    <row r="437" spans="1:16" x14ac:dyDescent="0.25">
      <c r="A437" s="9">
        <v>434</v>
      </c>
      <c r="B437" s="1" t="s">
        <v>48</v>
      </c>
      <c r="C437" s="2" t="s">
        <v>77</v>
      </c>
      <c r="D437" s="6">
        <v>2</v>
      </c>
      <c r="E437" s="20">
        <v>2.25</v>
      </c>
      <c r="F437" s="21"/>
      <c r="G437" s="20">
        <v>6.71</v>
      </c>
      <c r="H437" s="21"/>
      <c r="I437" s="20">
        <v>27.88</v>
      </c>
      <c r="J437" s="21"/>
      <c r="K437" s="11">
        <v>1.6725511689115962</v>
      </c>
      <c r="L437" s="11">
        <v>3.365484595138566E-2</v>
      </c>
      <c r="M437" s="11">
        <v>0.1756996315219074</v>
      </c>
      <c r="N437" s="18">
        <f t="shared" si="7"/>
        <v>38.72190564638489</v>
      </c>
      <c r="O437" s="19"/>
      <c r="P437" s="8"/>
    </row>
    <row r="438" spans="1:16" x14ac:dyDescent="0.25">
      <c r="A438" s="41">
        <v>435</v>
      </c>
      <c r="B438" s="1" t="s">
        <v>49</v>
      </c>
      <c r="C438" s="42">
        <v>1</v>
      </c>
      <c r="D438" s="6">
        <v>4</v>
      </c>
      <c r="E438" s="43">
        <v>2</v>
      </c>
      <c r="F438" s="44"/>
      <c r="G438" s="43">
        <v>6.17</v>
      </c>
      <c r="H438" s="44"/>
      <c r="I438" s="43">
        <v>23.04</v>
      </c>
      <c r="J438" s="44"/>
      <c r="K438" s="11">
        <v>0.52966168409083725</v>
      </c>
      <c r="L438" s="11">
        <v>3.0640154827706004E-2</v>
      </c>
      <c r="M438" s="6"/>
      <c r="N438" s="46">
        <f t="shared" si="7"/>
        <v>31.770301838918542</v>
      </c>
      <c r="O438" s="47"/>
      <c r="P438" s="65"/>
    </row>
    <row r="439" spans="1:16" x14ac:dyDescent="0.25">
      <c r="A439" s="9">
        <v>436</v>
      </c>
      <c r="B439" s="1" t="s">
        <v>49</v>
      </c>
      <c r="C439" s="2">
        <v>18</v>
      </c>
      <c r="D439" s="6">
        <v>2</v>
      </c>
      <c r="E439" s="20">
        <v>2.25</v>
      </c>
      <c r="F439" s="21"/>
      <c r="G439" s="20">
        <v>6.71</v>
      </c>
      <c r="H439" s="21"/>
      <c r="I439" s="20">
        <v>27.88</v>
      </c>
      <c r="J439" s="21"/>
      <c r="K439" s="11">
        <v>2.4279023590929905</v>
      </c>
      <c r="L439" s="11">
        <v>6.6103415744957719E-2</v>
      </c>
      <c r="M439" s="11">
        <v>0.2550484300826526</v>
      </c>
      <c r="N439" s="18">
        <f t="shared" si="7"/>
        <v>39.5890542049206</v>
      </c>
      <c r="O439" s="19"/>
      <c r="P439" s="8"/>
    </row>
    <row r="440" spans="1:16" x14ac:dyDescent="0.25">
      <c r="A440" s="9">
        <v>437</v>
      </c>
      <c r="B440" s="1" t="s">
        <v>49</v>
      </c>
      <c r="C440" s="2">
        <v>19</v>
      </c>
      <c r="D440" s="6">
        <v>2</v>
      </c>
      <c r="E440" s="20">
        <v>2.25</v>
      </c>
      <c r="F440" s="21"/>
      <c r="G440" s="20">
        <v>6.71</v>
      </c>
      <c r="H440" s="21"/>
      <c r="I440" s="20">
        <v>27.88</v>
      </c>
      <c r="J440" s="21"/>
      <c r="K440" s="11">
        <v>1.7738454307818232</v>
      </c>
      <c r="L440" s="11">
        <v>4.3612182161434254E-2</v>
      </c>
      <c r="M440" s="11">
        <v>0.18634048055342853</v>
      </c>
      <c r="N440" s="18">
        <f t="shared" si="7"/>
        <v>38.843798093496687</v>
      </c>
      <c r="O440" s="19"/>
      <c r="P440" s="8"/>
    </row>
    <row r="441" spans="1:16" x14ac:dyDescent="0.25">
      <c r="A441" s="41">
        <v>438</v>
      </c>
      <c r="B441" s="1" t="s">
        <v>49</v>
      </c>
      <c r="C441" s="42">
        <v>2</v>
      </c>
      <c r="D441" s="6">
        <v>4</v>
      </c>
      <c r="E441" s="43">
        <v>2</v>
      </c>
      <c r="F441" s="44"/>
      <c r="G441" s="43">
        <v>6.17</v>
      </c>
      <c r="H441" s="44"/>
      <c r="I441" s="43">
        <v>23.04</v>
      </c>
      <c r="J441" s="44"/>
      <c r="K441" s="11">
        <v>0.44663556090412682</v>
      </c>
      <c r="L441" s="11">
        <v>3.1157979004128766E-2</v>
      </c>
      <c r="M441" s="6"/>
      <c r="N441" s="46">
        <f t="shared" si="7"/>
        <v>31.687793539908256</v>
      </c>
      <c r="O441" s="47"/>
      <c r="P441" s="65"/>
    </row>
    <row r="442" spans="1:16" x14ac:dyDescent="0.25">
      <c r="A442" s="9">
        <v>439</v>
      </c>
      <c r="B442" s="1" t="s">
        <v>49</v>
      </c>
      <c r="C442" s="2">
        <v>20</v>
      </c>
      <c r="D442" s="6">
        <v>2</v>
      </c>
      <c r="E442" s="20">
        <v>2.25</v>
      </c>
      <c r="F442" s="21"/>
      <c r="G442" s="20">
        <v>6.71</v>
      </c>
      <c r="H442" s="21"/>
      <c r="I442" s="20">
        <v>27.88</v>
      </c>
      <c r="J442" s="21"/>
      <c r="K442" s="11">
        <v>1.7809637676382524</v>
      </c>
      <c r="L442" s="11">
        <v>4.52184480419675E-2</v>
      </c>
      <c r="M442" s="11">
        <v>0.18708825388674741</v>
      </c>
      <c r="N442" s="18">
        <f t="shared" si="7"/>
        <v>38.853270469566972</v>
      </c>
      <c r="O442" s="19"/>
      <c r="P442" s="8"/>
    </row>
    <row r="443" spans="1:16" x14ac:dyDescent="0.25">
      <c r="A443" s="9">
        <v>440</v>
      </c>
      <c r="B443" s="1" t="s">
        <v>49</v>
      </c>
      <c r="C443" s="2">
        <v>21</v>
      </c>
      <c r="D443" s="6">
        <v>1</v>
      </c>
      <c r="E443" s="20">
        <v>2.4700000000000002</v>
      </c>
      <c r="F443" s="21"/>
      <c r="G443" s="20">
        <v>7.28</v>
      </c>
      <c r="H443" s="21"/>
      <c r="I443" s="20">
        <v>29.47</v>
      </c>
      <c r="J443" s="21"/>
      <c r="K443" s="11">
        <v>2.5732518218623488</v>
      </c>
      <c r="L443" s="11">
        <v>4.4581875E-2</v>
      </c>
      <c r="M443" s="11">
        <v>0.27031722874493924</v>
      </c>
      <c r="N443" s="18">
        <f t="shared" si="7"/>
        <v>42.108150925607283</v>
      </c>
      <c r="O443" s="19"/>
      <c r="P443" s="8"/>
    </row>
    <row r="444" spans="1:16" x14ac:dyDescent="0.25">
      <c r="A444" s="9">
        <v>441</v>
      </c>
      <c r="B444" s="1" t="s">
        <v>49</v>
      </c>
      <c r="C444" s="2">
        <v>24</v>
      </c>
      <c r="D444" s="6">
        <v>1</v>
      </c>
      <c r="E444" s="20">
        <v>2.4700000000000002</v>
      </c>
      <c r="F444" s="21"/>
      <c r="G444" s="20">
        <v>7.28</v>
      </c>
      <c r="H444" s="21"/>
      <c r="I444" s="20">
        <v>29.47</v>
      </c>
      <c r="J444" s="21"/>
      <c r="K444" s="11">
        <v>2.4913328218505448</v>
      </c>
      <c r="L444" s="11">
        <v>4.7703586773055084E-2</v>
      </c>
      <c r="M444" s="11">
        <v>0.26171172932330822</v>
      </c>
      <c r="N444" s="18">
        <f t="shared" si="7"/>
        <v>42.02074813794691</v>
      </c>
      <c r="O444" s="19"/>
      <c r="P444" s="8"/>
    </row>
    <row r="445" spans="1:16" x14ac:dyDescent="0.25">
      <c r="A445" s="41">
        <v>442</v>
      </c>
      <c r="B445" s="1" t="s">
        <v>49</v>
      </c>
      <c r="C445" s="42">
        <v>3</v>
      </c>
      <c r="D445" s="6">
        <v>4</v>
      </c>
      <c r="E445" s="43">
        <v>2</v>
      </c>
      <c r="F445" s="44"/>
      <c r="G445" s="43">
        <v>6.17</v>
      </c>
      <c r="H445" s="44"/>
      <c r="I445" s="43">
        <v>23.04</v>
      </c>
      <c r="J445" s="44"/>
      <c r="K445" s="11">
        <v>0.455617591925018</v>
      </c>
      <c r="L445" s="11">
        <v>3.1443259941212352E-2</v>
      </c>
      <c r="M445" s="6"/>
      <c r="N445" s="46">
        <f t="shared" si="7"/>
        <v>31.697060851866233</v>
      </c>
      <c r="O445" s="47"/>
      <c r="P445" s="65"/>
    </row>
    <row r="446" spans="1:16" x14ac:dyDescent="0.25">
      <c r="A446" s="41">
        <v>443</v>
      </c>
      <c r="B446" s="1" t="s">
        <v>49</v>
      </c>
      <c r="C446" s="42">
        <v>4</v>
      </c>
      <c r="D446" s="6">
        <v>4</v>
      </c>
      <c r="E446" s="43">
        <v>2</v>
      </c>
      <c r="F446" s="44"/>
      <c r="G446" s="43">
        <v>6.17</v>
      </c>
      <c r="H446" s="44"/>
      <c r="I446" s="43">
        <v>23.04</v>
      </c>
      <c r="J446" s="44"/>
      <c r="K446" s="11">
        <v>0.45156057774001696</v>
      </c>
      <c r="L446" s="11">
        <v>3.1474753894080991E-2</v>
      </c>
      <c r="M446" s="6"/>
      <c r="N446" s="46">
        <f t="shared" si="7"/>
        <v>31.6930353316341</v>
      </c>
      <c r="O446" s="47"/>
      <c r="P446" s="65"/>
    </row>
    <row r="447" spans="1:16" x14ac:dyDescent="0.25">
      <c r="A447" s="41">
        <v>444</v>
      </c>
      <c r="B447" s="1" t="s">
        <v>49</v>
      </c>
      <c r="C447" s="42">
        <v>6</v>
      </c>
      <c r="D447" s="6">
        <v>4</v>
      </c>
      <c r="E447" s="43">
        <v>2</v>
      </c>
      <c r="F447" s="44"/>
      <c r="G447" s="43">
        <v>6.17</v>
      </c>
      <c r="H447" s="44"/>
      <c r="I447" s="43">
        <v>23.04</v>
      </c>
      <c r="J447" s="44"/>
      <c r="K447" s="11">
        <v>0.52193136729222522</v>
      </c>
      <c r="L447" s="11">
        <v>4.0329280263971951E-2</v>
      </c>
      <c r="M447" s="6"/>
      <c r="N447" s="46">
        <f t="shared" si="7"/>
        <v>31.772260647556198</v>
      </c>
      <c r="O447" s="47"/>
      <c r="P447" s="65"/>
    </row>
    <row r="448" spans="1:16" x14ac:dyDescent="0.25">
      <c r="A448" s="41">
        <v>445</v>
      </c>
      <c r="B448" s="1" t="s">
        <v>50</v>
      </c>
      <c r="C448" s="42">
        <v>1</v>
      </c>
      <c r="D448" s="6">
        <v>4</v>
      </c>
      <c r="E448" s="43">
        <v>2</v>
      </c>
      <c r="F448" s="44"/>
      <c r="G448" s="43">
        <v>6.17</v>
      </c>
      <c r="H448" s="44"/>
      <c r="I448" s="43">
        <v>23.04</v>
      </c>
      <c r="J448" s="44"/>
      <c r="K448" s="11">
        <v>0.83178570274505137</v>
      </c>
      <c r="L448" s="11">
        <v>3.5772734840228949E-2</v>
      </c>
      <c r="M448" s="6"/>
      <c r="N448" s="46">
        <f t="shared" si="7"/>
        <v>32.077558437585282</v>
      </c>
      <c r="O448" s="47"/>
      <c r="P448" s="65" t="s">
        <v>81</v>
      </c>
    </row>
    <row r="449" spans="1:16" x14ac:dyDescent="0.25">
      <c r="A449" s="41">
        <v>446</v>
      </c>
      <c r="B449" s="1" t="s">
        <v>50</v>
      </c>
      <c r="C449" s="42">
        <v>10</v>
      </c>
      <c r="D449" s="6">
        <v>4</v>
      </c>
      <c r="E449" s="43">
        <v>2</v>
      </c>
      <c r="F449" s="44"/>
      <c r="G449" s="43">
        <v>6.17</v>
      </c>
      <c r="H449" s="44"/>
      <c r="I449" s="43">
        <v>23.04</v>
      </c>
      <c r="J449" s="44"/>
      <c r="K449" s="11">
        <v>0.60372606810355822</v>
      </c>
      <c r="L449" s="11">
        <v>3.0456897079454148E-2</v>
      </c>
      <c r="M449" s="6"/>
      <c r="N449" s="46">
        <f t="shared" si="7"/>
        <v>31.844182965183013</v>
      </c>
      <c r="O449" s="47"/>
      <c r="P449" s="65"/>
    </row>
    <row r="450" spans="1:16" x14ac:dyDescent="0.25">
      <c r="A450" s="41">
        <v>447</v>
      </c>
      <c r="B450" s="1" t="s">
        <v>50</v>
      </c>
      <c r="C450" s="42">
        <v>11</v>
      </c>
      <c r="D450" s="6">
        <v>4</v>
      </c>
      <c r="E450" s="43">
        <v>2</v>
      </c>
      <c r="F450" s="44"/>
      <c r="G450" s="43">
        <v>6.17</v>
      </c>
      <c r="H450" s="44"/>
      <c r="I450" s="43">
        <v>23.04</v>
      </c>
      <c r="J450" s="44"/>
      <c r="K450" s="11">
        <v>0.88655237180499835</v>
      </c>
      <c r="L450" s="11">
        <v>3.114182957884427E-2</v>
      </c>
      <c r="M450" s="6"/>
      <c r="N450" s="46">
        <f t="shared" si="7"/>
        <v>32.127694201383839</v>
      </c>
      <c r="O450" s="47"/>
      <c r="P450" s="65"/>
    </row>
    <row r="451" spans="1:16" x14ac:dyDescent="0.25">
      <c r="A451" s="41">
        <v>448</v>
      </c>
      <c r="B451" s="1" t="s">
        <v>50</v>
      </c>
      <c r="C451" s="42">
        <v>12</v>
      </c>
      <c r="D451" s="6">
        <v>4</v>
      </c>
      <c r="E451" s="43">
        <v>2</v>
      </c>
      <c r="F451" s="44"/>
      <c r="G451" s="43">
        <v>6.17</v>
      </c>
      <c r="H451" s="44"/>
      <c r="I451" s="43">
        <v>23.04</v>
      </c>
      <c r="J451" s="44"/>
      <c r="K451" s="11">
        <v>0.56195133716160794</v>
      </c>
      <c r="L451" s="11">
        <v>3.1135126900990722E-2</v>
      </c>
      <c r="M451" s="6"/>
      <c r="N451" s="46">
        <f t="shared" si="7"/>
        <v>31.803086464062602</v>
      </c>
      <c r="O451" s="47"/>
      <c r="P451" s="65"/>
    </row>
    <row r="452" spans="1:16" x14ac:dyDescent="0.25">
      <c r="A452" s="41">
        <v>449</v>
      </c>
      <c r="B452" s="1" t="s">
        <v>50</v>
      </c>
      <c r="C452" s="42">
        <v>13</v>
      </c>
      <c r="D452" s="6">
        <v>4</v>
      </c>
      <c r="E452" s="43">
        <v>2</v>
      </c>
      <c r="F452" s="44"/>
      <c r="G452" s="43">
        <v>6.17</v>
      </c>
      <c r="H452" s="44"/>
      <c r="I452" s="43">
        <v>23.04</v>
      </c>
      <c r="J452" s="44"/>
      <c r="K452" s="11">
        <v>0.88968665102978528</v>
      </c>
      <c r="L452" s="11">
        <v>3.0772897085756517E-2</v>
      </c>
      <c r="M452" s="6"/>
      <c r="N452" s="46">
        <f t="shared" si="7"/>
        <v>32.130459548115539</v>
      </c>
      <c r="O452" s="47"/>
      <c r="P452" s="65" t="s">
        <v>81</v>
      </c>
    </row>
    <row r="453" spans="1:16" x14ac:dyDescent="0.25">
      <c r="A453" s="41">
        <v>450</v>
      </c>
      <c r="B453" s="1" t="s">
        <v>50</v>
      </c>
      <c r="C453" s="42">
        <v>15</v>
      </c>
      <c r="D453" s="6">
        <v>4</v>
      </c>
      <c r="E453" s="43">
        <v>2</v>
      </c>
      <c r="F453" s="44"/>
      <c r="G453" s="43">
        <v>6.17</v>
      </c>
      <c r="H453" s="44"/>
      <c r="I453" s="43">
        <v>23.04</v>
      </c>
      <c r="J453" s="44"/>
      <c r="K453" s="11">
        <v>0.88455567979669625</v>
      </c>
      <c r="L453" s="11">
        <v>3.0881514612452345E-2</v>
      </c>
      <c r="M453" s="6"/>
      <c r="N453" s="46">
        <f t="shared" si="7"/>
        <v>32.125437194409152</v>
      </c>
      <c r="O453" s="47"/>
      <c r="P453" s="65"/>
    </row>
    <row r="454" spans="1:16" x14ac:dyDescent="0.25">
      <c r="A454" s="41">
        <v>451</v>
      </c>
      <c r="B454" s="1" t="s">
        <v>50</v>
      </c>
      <c r="C454" s="42">
        <v>17</v>
      </c>
      <c r="D454" s="6">
        <v>4</v>
      </c>
      <c r="E454" s="43">
        <v>2</v>
      </c>
      <c r="F454" s="44"/>
      <c r="G454" s="43">
        <v>6.17</v>
      </c>
      <c r="H454" s="44"/>
      <c r="I454" s="43">
        <v>23.04</v>
      </c>
      <c r="J454" s="44"/>
      <c r="K454" s="11">
        <v>0.48190392705658314</v>
      </c>
      <c r="L454" s="11">
        <v>3.4087996075828839E-2</v>
      </c>
      <c r="M454" s="6"/>
      <c r="N454" s="46">
        <f t="shared" si="7"/>
        <v>31.725991923132412</v>
      </c>
      <c r="O454" s="47"/>
      <c r="P454" s="65"/>
    </row>
    <row r="455" spans="1:16" x14ac:dyDescent="0.25">
      <c r="A455" s="9">
        <v>452</v>
      </c>
      <c r="B455" s="1" t="s">
        <v>50</v>
      </c>
      <c r="C455" s="2">
        <v>19</v>
      </c>
      <c r="D455" s="6">
        <v>2</v>
      </c>
      <c r="E455" s="20">
        <v>2.25</v>
      </c>
      <c r="F455" s="21"/>
      <c r="G455" s="20">
        <v>6.71</v>
      </c>
      <c r="H455" s="21"/>
      <c r="I455" s="20">
        <v>27.88</v>
      </c>
      <c r="J455" s="21"/>
      <c r="K455" s="11">
        <v>1.5963764219234748</v>
      </c>
      <c r="L455" s="11">
        <v>3.0059340744570836E-2</v>
      </c>
      <c r="M455" s="11">
        <v>0.16769755946225437</v>
      </c>
      <c r="N455" s="18">
        <f t="shared" si="7"/>
        <v>38.634133322130303</v>
      </c>
      <c r="O455" s="19"/>
      <c r="P455" s="8"/>
    </row>
    <row r="456" spans="1:16" x14ac:dyDescent="0.25">
      <c r="A456" s="41">
        <v>453</v>
      </c>
      <c r="B456" s="1" t="s">
        <v>50</v>
      </c>
      <c r="C456" s="42">
        <v>2</v>
      </c>
      <c r="D456" s="6">
        <v>4</v>
      </c>
      <c r="E456" s="43">
        <v>2</v>
      </c>
      <c r="F456" s="44"/>
      <c r="G456" s="43">
        <v>6.17</v>
      </c>
      <c r="H456" s="44"/>
      <c r="I456" s="43">
        <v>23.04</v>
      </c>
      <c r="J456" s="44"/>
      <c r="K456" s="11">
        <v>0.88205067231849932</v>
      </c>
      <c r="L456" s="11">
        <v>3.0479348558592287E-2</v>
      </c>
      <c r="M456" s="6"/>
      <c r="N456" s="46">
        <f t="shared" si="7"/>
        <v>32.122530020877093</v>
      </c>
      <c r="O456" s="47"/>
      <c r="P456" s="65"/>
    </row>
    <row r="457" spans="1:16" x14ac:dyDescent="0.25">
      <c r="A457" s="41">
        <v>454</v>
      </c>
      <c r="B457" s="1" t="s">
        <v>50</v>
      </c>
      <c r="C457" s="42">
        <v>3</v>
      </c>
      <c r="D457" s="6">
        <v>4</v>
      </c>
      <c r="E457" s="43">
        <v>2</v>
      </c>
      <c r="F457" s="44"/>
      <c r="G457" s="43">
        <v>6.17</v>
      </c>
      <c r="H457" s="44"/>
      <c r="I457" s="43">
        <v>23.04</v>
      </c>
      <c r="J457" s="44"/>
      <c r="K457" s="11">
        <v>0.81615711390047829</v>
      </c>
      <c r="L457" s="11">
        <v>3.6109510734685837E-2</v>
      </c>
      <c r="M457" s="6"/>
      <c r="N457" s="46">
        <f t="shared" si="7"/>
        <v>32.062266624635164</v>
      </c>
      <c r="O457" s="47"/>
      <c r="P457" s="65" t="s">
        <v>81</v>
      </c>
    </row>
    <row r="458" spans="1:16" x14ac:dyDescent="0.25">
      <c r="A458" s="41">
        <v>455</v>
      </c>
      <c r="B458" s="1" t="s">
        <v>50</v>
      </c>
      <c r="C458" s="42">
        <v>4</v>
      </c>
      <c r="D458" s="6">
        <v>4</v>
      </c>
      <c r="E458" s="43">
        <v>2</v>
      </c>
      <c r="F458" s="44"/>
      <c r="G458" s="43">
        <v>6.17</v>
      </c>
      <c r="H458" s="44"/>
      <c r="I458" s="43">
        <v>23.04</v>
      </c>
      <c r="J458" s="44"/>
      <c r="K458" s="11">
        <v>0.90077361453488947</v>
      </c>
      <c r="L458" s="11">
        <v>3.1420560067622075E-2</v>
      </c>
      <c r="M458" s="6"/>
      <c r="N458" s="46">
        <f t="shared" si="7"/>
        <v>32.142194174602515</v>
      </c>
      <c r="O458" s="47"/>
      <c r="P458" s="65"/>
    </row>
    <row r="459" spans="1:16" x14ac:dyDescent="0.25">
      <c r="A459" s="9">
        <v>456</v>
      </c>
      <c r="B459" s="1" t="s">
        <v>50</v>
      </c>
      <c r="C459" s="2">
        <v>5</v>
      </c>
      <c r="D459" s="6">
        <v>2</v>
      </c>
      <c r="E459" s="20">
        <v>2.25</v>
      </c>
      <c r="F459" s="21"/>
      <c r="G459" s="20">
        <v>6.71</v>
      </c>
      <c r="H459" s="21"/>
      <c r="I459" s="20">
        <v>27.88</v>
      </c>
      <c r="J459" s="21"/>
      <c r="K459" s="11">
        <v>1.7232788420337566</v>
      </c>
      <c r="L459" s="11">
        <v>3.4068314782881318E-2</v>
      </c>
      <c r="M459" s="11">
        <v>0.18102851690442598</v>
      </c>
      <c r="N459" s="18">
        <f t="shared" si="7"/>
        <v>38.778375673721065</v>
      </c>
      <c r="O459" s="19"/>
      <c r="P459" s="8"/>
    </row>
    <row r="460" spans="1:16" x14ac:dyDescent="0.25">
      <c r="A460" s="41">
        <v>457</v>
      </c>
      <c r="B460" s="1" t="s">
        <v>50</v>
      </c>
      <c r="C460" s="42">
        <v>6</v>
      </c>
      <c r="D460" s="6">
        <v>4</v>
      </c>
      <c r="E460" s="43">
        <v>2</v>
      </c>
      <c r="F460" s="44"/>
      <c r="G460" s="43">
        <v>6.17</v>
      </c>
      <c r="H460" s="44"/>
      <c r="I460" s="43">
        <v>23.04</v>
      </c>
      <c r="J460" s="44"/>
      <c r="K460" s="11">
        <v>0.71625314781021887</v>
      </c>
      <c r="L460" s="11">
        <v>3.48122686392075E-2</v>
      </c>
      <c r="M460" s="6"/>
      <c r="N460" s="46">
        <f t="shared" si="7"/>
        <v>31.961065416449426</v>
      </c>
      <c r="O460" s="47"/>
      <c r="P460" s="65"/>
    </row>
    <row r="461" spans="1:16" x14ac:dyDescent="0.25">
      <c r="A461" s="41">
        <v>458</v>
      </c>
      <c r="B461" s="1" t="s">
        <v>50</v>
      </c>
      <c r="C461" s="42">
        <v>8</v>
      </c>
      <c r="D461" s="6">
        <v>4</v>
      </c>
      <c r="E461" s="43">
        <v>2</v>
      </c>
      <c r="F461" s="44"/>
      <c r="G461" s="43">
        <v>6.17</v>
      </c>
      <c r="H461" s="44"/>
      <c r="I461" s="43">
        <v>23.04</v>
      </c>
      <c r="J461" s="44"/>
      <c r="K461" s="11">
        <v>0.88498978533716921</v>
      </c>
      <c r="L461" s="11">
        <v>3.1211132433372323E-2</v>
      </c>
      <c r="M461" s="6"/>
      <c r="N461" s="46">
        <f t="shared" si="7"/>
        <v>32.126200917770539</v>
      </c>
      <c r="O461" s="47"/>
      <c r="P461" s="65"/>
    </row>
    <row r="462" spans="1:16" x14ac:dyDescent="0.25">
      <c r="E462" s="51"/>
      <c r="F462" s="51"/>
      <c r="G462" s="51"/>
      <c r="H462" s="51"/>
      <c r="I462" s="51"/>
      <c r="J462" s="51"/>
      <c r="K462" s="52"/>
    </row>
  </sheetData>
  <autoFilter ref="A3:P461">
    <filterColumn colId="4" showButton="0"/>
    <filterColumn colId="6" showButton="0"/>
    <filterColumn colId="8" showButton="0"/>
    <filterColumn colId="13" showButton="0"/>
  </autoFilter>
  <mergeCells count="1836">
    <mergeCell ref="A1:P1"/>
    <mergeCell ref="E5:F5"/>
    <mergeCell ref="G5:H5"/>
    <mergeCell ref="I5:J5"/>
    <mergeCell ref="N5:O5"/>
    <mergeCell ref="E6:F6"/>
    <mergeCell ref="G6:H6"/>
    <mergeCell ref="I6:J6"/>
    <mergeCell ref="N6:O6"/>
    <mergeCell ref="E3:F3"/>
    <mergeCell ref="G3:H3"/>
    <mergeCell ref="I3:J3"/>
    <mergeCell ref="N3:O3"/>
    <mergeCell ref="E4:F4"/>
    <mergeCell ref="G4:H4"/>
    <mergeCell ref="I4:J4"/>
    <mergeCell ref="N4:O4"/>
    <mergeCell ref="E11:F11"/>
    <mergeCell ref="G11:H11"/>
    <mergeCell ref="I11:J11"/>
    <mergeCell ref="N11:O11"/>
    <mergeCell ref="E12:F12"/>
    <mergeCell ref="G12:H12"/>
    <mergeCell ref="I12:J12"/>
    <mergeCell ref="N12:O12"/>
    <mergeCell ref="E9:F9"/>
    <mergeCell ref="G9:H9"/>
    <mergeCell ref="I9:J9"/>
    <mergeCell ref="N9:O9"/>
    <mergeCell ref="E10:F10"/>
    <mergeCell ref="G10:H10"/>
    <mergeCell ref="I10:J10"/>
    <mergeCell ref="N10:O10"/>
    <mergeCell ref="E7:F7"/>
    <mergeCell ref="G7:H7"/>
    <mergeCell ref="I7:J7"/>
    <mergeCell ref="N7:O7"/>
    <mergeCell ref="E8:F8"/>
    <mergeCell ref="G8:H8"/>
    <mergeCell ref="I8:J8"/>
    <mergeCell ref="N8:O8"/>
    <mergeCell ref="E17:F17"/>
    <mergeCell ref="G17:H17"/>
    <mergeCell ref="I17:J17"/>
    <mergeCell ref="N17:O17"/>
    <mergeCell ref="E18:F18"/>
    <mergeCell ref="G18:H18"/>
    <mergeCell ref="I18:J18"/>
    <mergeCell ref="N18:O18"/>
    <mergeCell ref="E15:F15"/>
    <mergeCell ref="G15:H15"/>
    <mergeCell ref="I15:J15"/>
    <mergeCell ref="N15:O15"/>
    <mergeCell ref="E16:F16"/>
    <mergeCell ref="G16:H16"/>
    <mergeCell ref="I16:J16"/>
    <mergeCell ref="N16:O16"/>
    <mergeCell ref="E13:F13"/>
    <mergeCell ref="G13:H13"/>
    <mergeCell ref="I13:J13"/>
    <mergeCell ref="N13:O13"/>
    <mergeCell ref="E14:F14"/>
    <mergeCell ref="G14:H14"/>
    <mergeCell ref="I14:J14"/>
    <mergeCell ref="N14:O14"/>
    <mergeCell ref="E23:F23"/>
    <mergeCell ref="G23:H23"/>
    <mergeCell ref="I23:J23"/>
    <mergeCell ref="N23:O23"/>
    <mergeCell ref="E24:F24"/>
    <mergeCell ref="G24:H24"/>
    <mergeCell ref="I24:J24"/>
    <mergeCell ref="N24:O24"/>
    <mergeCell ref="E21:F21"/>
    <mergeCell ref="G21:H21"/>
    <mergeCell ref="I21:J21"/>
    <mergeCell ref="N21:O21"/>
    <mergeCell ref="E22:F22"/>
    <mergeCell ref="G22:H22"/>
    <mergeCell ref="I22:J22"/>
    <mergeCell ref="N22:O22"/>
    <mergeCell ref="E19:F19"/>
    <mergeCell ref="G19:H19"/>
    <mergeCell ref="I19:J19"/>
    <mergeCell ref="N19:O19"/>
    <mergeCell ref="E20:F20"/>
    <mergeCell ref="G20:H20"/>
    <mergeCell ref="I20:J20"/>
    <mergeCell ref="N20:O20"/>
    <mergeCell ref="E29:F29"/>
    <mergeCell ref="G29:H29"/>
    <mergeCell ref="I29:J29"/>
    <mergeCell ref="N29:O29"/>
    <mergeCell ref="E30:F30"/>
    <mergeCell ref="G30:H30"/>
    <mergeCell ref="I30:J30"/>
    <mergeCell ref="N30:O30"/>
    <mergeCell ref="E27:F27"/>
    <mergeCell ref="G27:H27"/>
    <mergeCell ref="I27:J27"/>
    <mergeCell ref="N27:O27"/>
    <mergeCell ref="E28:F28"/>
    <mergeCell ref="G28:H28"/>
    <mergeCell ref="I28:J28"/>
    <mergeCell ref="N28:O28"/>
    <mergeCell ref="E25:F25"/>
    <mergeCell ref="G25:H25"/>
    <mergeCell ref="I25:J25"/>
    <mergeCell ref="N25:O25"/>
    <mergeCell ref="E26:F26"/>
    <mergeCell ref="G26:H26"/>
    <mergeCell ref="I26:J26"/>
    <mergeCell ref="N26:O26"/>
    <mergeCell ref="E35:F35"/>
    <mergeCell ref="G35:H35"/>
    <mergeCell ref="I35:J35"/>
    <mergeCell ref="N35:O35"/>
    <mergeCell ref="E36:F36"/>
    <mergeCell ref="G36:H36"/>
    <mergeCell ref="I36:J36"/>
    <mergeCell ref="N36:O36"/>
    <mergeCell ref="E33:F33"/>
    <mergeCell ref="G33:H33"/>
    <mergeCell ref="I33:J33"/>
    <mergeCell ref="N33:O33"/>
    <mergeCell ref="E34:F34"/>
    <mergeCell ref="G34:H34"/>
    <mergeCell ref="I34:J34"/>
    <mergeCell ref="N34:O34"/>
    <mergeCell ref="E31:F31"/>
    <mergeCell ref="G31:H31"/>
    <mergeCell ref="I31:J31"/>
    <mergeCell ref="N31:O31"/>
    <mergeCell ref="E32:F32"/>
    <mergeCell ref="G32:H32"/>
    <mergeCell ref="I32:J32"/>
    <mergeCell ref="N32:O32"/>
    <mergeCell ref="E41:F41"/>
    <mergeCell ref="G41:H41"/>
    <mergeCell ref="I41:J41"/>
    <mergeCell ref="N41:O41"/>
    <mergeCell ref="E42:F42"/>
    <mergeCell ref="G42:H42"/>
    <mergeCell ref="I42:J42"/>
    <mergeCell ref="N42:O42"/>
    <mergeCell ref="E39:F39"/>
    <mergeCell ref="G39:H39"/>
    <mergeCell ref="I39:J39"/>
    <mergeCell ref="N39:O39"/>
    <mergeCell ref="E40:F40"/>
    <mergeCell ref="G40:H40"/>
    <mergeCell ref="I40:J40"/>
    <mergeCell ref="N40:O40"/>
    <mergeCell ref="E37:F37"/>
    <mergeCell ref="G37:H37"/>
    <mergeCell ref="I37:J37"/>
    <mergeCell ref="N37:O37"/>
    <mergeCell ref="E38:F38"/>
    <mergeCell ref="G38:H38"/>
    <mergeCell ref="I38:J38"/>
    <mergeCell ref="N38:O38"/>
    <mergeCell ref="E47:F47"/>
    <mergeCell ref="G47:H47"/>
    <mergeCell ref="I47:J47"/>
    <mergeCell ref="N47:O47"/>
    <mergeCell ref="E48:F48"/>
    <mergeCell ref="G48:H48"/>
    <mergeCell ref="I48:J48"/>
    <mergeCell ref="N48:O48"/>
    <mergeCell ref="E45:F45"/>
    <mergeCell ref="G45:H45"/>
    <mergeCell ref="I45:J45"/>
    <mergeCell ref="N45:O45"/>
    <mergeCell ref="E46:F46"/>
    <mergeCell ref="G46:H46"/>
    <mergeCell ref="I46:J46"/>
    <mergeCell ref="N46:O46"/>
    <mergeCell ref="E43:F43"/>
    <mergeCell ref="G43:H43"/>
    <mergeCell ref="I43:J43"/>
    <mergeCell ref="N43:O43"/>
    <mergeCell ref="E44:F44"/>
    <mergeCell ref="G44:H44"/>
    <mergeCell ref="I44:J44"/>
    <mergeCell ref="N44:O44"/>
    <mergeCell ref="E53:F53"/>
    <mergeCell ref="G53:H53"/>
    <mergeCell ref="I53:J53"/>
    <mergeCell ref="N53:O53"/>
    <mergeCell ref="E54:F54"/>
    <mergeCell ref="G54:H54"/>
    <mergeCell ref="I54:J54"/>
    <mergeCell ref="N54:O54"/>
    <mergeCell ref="E51:F51"/>
    <mergeCell ref="G51:H51"/>
    <mergeCell ref="I51:J51"/>
    <mergeCell ref="N51:O51"/>
    <mergeCell ref="E52:F52"/>
    <mergeCell ref="G52:H52"/>
    <mergeCell ref="I52:J52"/>
    <mergeCell ref="N52:O52"/>
    <mergeCell ref="E49:F49"/>
    <mergeCell ref="G49:H49"/>
    <mergeCell ref="I49:J49"/>
    <mergeCell ref="N49:O49"/>
    <mergeCell ref="E50:F50"/>
    <mergeCell ref="G50:H50"/>
    <mergeCell ref="I50:J50"/>
    <mergeCell ref="N50:O50"/>
    <mergeCell ref="E59:F59"/>
    <mergeCell ref="G59:H59"/>
    <mergeCell ref="I59:J59"/>
    <mergeCell ref="N59:O59"/>
    <mergeCell ref="E60:F60"/>
    <mergeCell ref="G60:H60"/>
    <mergeCell ref="I60:J60"/>
    <mergeCell ref="N60:O60"/>
    <mergeCell ref="E57:F57"/>
    <mergeCell ref="G57:H57"/>
    <mergeCell ref="I57:J57"/>
    <mergeCell ref="N57:O57"/>
    <mergeCell ref="E58:F58"/>
    <mergeCell ref="G58:H58"/>
    <mergeCell ref="I58:J58"/>
    <mergeCell ref="N58:O58"/>
    <mergeCell ref="E55:F55"/>
    <mergeCell ref="G55:H55"/>
    <mergeCell ref="I55:J55"/>
    <mergeCell ref="N55:O55"/>
    <mergeCell ref="E56:F56"/>
    <mergeCell ref="G56:H56"/>
    <mergeCell ref="I56:J56"/>
    <mergeCell ref="N56:O56"/>
    <mergeCell ref="E65:F65"/>
    <mergeCell ref="G65:H65"/>
    <mergeCell ref="I65:J65"/>
    <mergeCell ref="N65:O65"/>
    <mergeCell ref="E66:F66"/>
    <mergeCell ref="G66:H66"/>
    <mergeCell ref="I66:J66"/>
    <mergeCell ref="N66:O66"/>
    <mergeCell ref="E63:F63"/>
    <mergeCell ref="G63:H63"/>
    <mergeCell ref="I63:J63"/>
    <mergeCell ref="N63:O63"/>
    <mergeCell ref="E64:F64"/>
    <mergeCell ref="G64:H64"/>
    <mergeCell ref="I64:J64"/>
    <mergeCell ref="N64:O64"/>
    <mergeCell ref="E61:F61"/>
    <mergeCell ref="G61:H61"/>
    <mergeCell ref="I61:J61"/>
    <mergeCell ref="N61:O61"/>
    <mergeCell ref="E62:F62"/>
    <mergeCell ref="G62:H62"/>
    <mergeCell ref="I62:J62"/>
    <mergeCell ref="N62:O62"/>
    <mergeCell ref="E71:F71"/>
    <mergeCell ref="G71:H71"/>
    <mergeCell ref="I71:J71"/>
    <mergeCell ref="N71:O71"/>
    <mergeCell ref="E72:F72"/>
    <mergeCell ref="G72:H72"/>
    <mergeCell ref="I72:J72"/>
    <mergeCell ref="N72:O72"/>
    <mergeCell ref="E69:F69"/>
    <mergeCell ref="G69:H69"/>
    <mergeCell ref="I69:J69"/>
    <mergeCell ref="N69:O69"/>
    <mergeCell ref="E70:F70"/>
    <mergeCell ref="G70:H70"/>
    <mergeCell ref="I70:J70"/>
    <mergeCell ref="N70:O70"/>
    <mergeCell ref="E67:F67"/>
    <mergeCell ref="G67:H67"/>
    <mergeCell ref="I67:J67"/>
    <mergeCell ref="N67:O67"/>
    <mergeCell ref="E68:F68"/>
    <mergeCell ref="G68:H68"/>
    <mergeCell ref="I68:J68"/>
    <mergeCell ref="N68:O68"/>
    <mergeCell ref="E77:F77"/>
    <mergeCell ref="G77:H77"/>
    <mergeCell ref="I77:J77"/>
    <mergeCell ref="N77:O77"/>
    <mergeCell ref="E78:F78"/>
    <mergeCell ref="G78:H78"/>
    <mergeCell ref="I78:J78"/>
    <mergeCell ref="N78:O78"/>
    <mergeCell ref="E75:F75"/>
    <mergeCell ref="G75:H75"/>
    <mergeCell ref="I75:J75"/>
    <mergeCell ref="N75:O75"/>
    <mergeCell ref="E76:F76"/>
    <mergeCell ref="G76:H76"/>
    <mergeCell ref="I76:J76"/>
    <mergeCell ref="N76:O76"/>
    <mergeCell ref="E73:F73"/>
    <mergeCell ref="G73:H73"/>
    <mergeCell ref="I73:J73"/>
    <mergeCell ref="N73:O73"/>
    <mergeCell ref="E74:F74"/>
    <mergeCell ref="G74:H74"/>
    <mergeCell ref="I74:J74"/>
    <mergeCell ref="N74:O74"/>
    <mergeCell ref="E83:F83"/>
    <mergeCell ref="G83:H83"/>
    <mergeCell ref="I83:J83"/>
    <mergeCell ref="N83:O83"/>
    <mergeCell ref="E84:F84"/>
    <mergeCell ref="G84:H84"/>
    <mergeCell ref="I84:J84"/>
    <mergeCell ref="N84:O84"/>
    <mergeCell ref="E81:F81"/>
    <mergeCell ref="G81:H81"/>
    <mergeCell ref="I81:J81"/>
    <mergeCell ref="N81:O81"/>
    <mergeCell ref="E82:F82"/>
    <mergeCell ref="G82:H82"/>
    <mergeCell ref="I82:J82"/>
    <mergeCell ref="N82:O82"/>
    <mergeCell ref="E79:F79"/>
    <mergeCell ref="G79:H79"/>
    <mergeCell ref="I79:J79"/>
    <mergeCell ref="N79:O79"/>
    <mergeCell ref="E80:F80"/>
    <mergeCell ref="G80:H80"/>
    <mergeCell ref="I80:J80"/>
    <mergeCell ref="N80:O80"/>
    <mergeCell ref="E89:F89"/>
    <mergeCell ref="G89:H89"/>
    <mergeCell ref="I89:J89"/>
    <mergeCell ref="N89:O89"/>
    <mergeCell ref="E90:F90"/>
    <mergeCell ref="G90:H90"/>
    <mergeCell ref="I90:J90"/>
    <mergeCell ref="N90:O90"/>
    <mergeCell ref="E87:F87"/>
    <mergeCell ref="G87:H87"/>
    <mergeCell ref="I87:J87"/>
    <mergeCell ref="N87:O87"/>
    <mergeCell ref="E88:F88"/>
    <mergeCell ref="G88:H88"/>
    <mergeCell ref="I88:J88"/>
    <mergeCell ref="N88:O88"/>
    <mergeCell ref="E85:F85"/>
    <mergeCell ref="G85:H85"/>
    <mergeCell ref="I85:J85"/>
    <mergeCell ref="N85:O85"/>
    <mergeCell ref="E86:F86"/>
    <mergeCell ref="G86:H86"/>
    <mergeCell ref="I86:J86"/>
    <mergeCell ref="N86:O86"/>
    <mergeCell ref="E95:F95"/>
    <mergeCell ref="G95:H95"/>
    <mergeCell ref="I95:J95"/>
    <mergeCell ref="N95:O95"/>
    <mergeCell ref="E96:F96"/>
    <mergeCell ref="G96:H96"/>
    <mergeCell ref="I96:J96"/>
    <mergeCell ref="N96:O96"/>
    <mergeCell ref="E93:F93"/>
    <mergeCell ref="G93:H93"/>
    <mergeCell ref="I93:J93"/>
    <mergeCell ref="N93:O93"/>
    <mergeCell ref="E94:F94"/>
    <mergeCell ref="G94:H94"/>
    <mergeCell ref="I94:J94"/>
    <mergeCell ref="N94:O94"/>
    <mergeCell ref="E91:F91"/>
    <mergeCell ref="G91:H91"/>
    <mergeCell ref="I91:J91"/>
    <mergeCell ref="N91:O91"/>
    <mergeCell ref="E92:F92"/>
    <mergeCell ref="G92:H92"/>
    <mergeCell ref="I92:J92"/>
    <mergeCell ref="N92:O92"/>
    <mergeCell ref="E101:F101"/>
    <mergeCell ref="G101:H101"/>
    <mergeCell ref="I101:J101"/>
    <mergeCell ref="N101:O101"/>
    <mergeCell ref="E102:F102"/>
    <mergeCell ref="G102:H102"/>
    <mergeCell ref="I102:J102"/>
    <mergeCell ref="N102:O102"/>
    <mergeCell ref="E99:F99"/>
    <mergeCell ref="G99:H99"/>
    <mergeCell ref="I99:J99"/>
    <mergeCell ref="N99:O99"/>
    <mergeCell ref="E100:F100"/>
    <mergeCell ref="G100:H100"/>
    <mergeCell ref="I100:J100"/>
    <mergeCell ref="N100:O100"/>
    <mergeCell ref="E97:F97"/>
    <mergeCell ref="G97:H97"/>
    <mergeCell ref="I97:J97"/>
    <mergeCell ref="N97:O97"/>
    <mergeCell ref="E98:F98"/>
    <mergeCell ref="G98:H98"/>
    <mergeCell ref="I98:J98"/>
    <mergeCell ref="N98:O98"/>
    <mergeCell ref="E107:F107"/>
    <mergeCell ref="G107:H107"/>
    <mergeCell ref="I107:J107"/>
    <mergeCell ref="N107:O107"/>
    <mergeCell ref="E108:F108"/>
    <mergeCell ref="G108:H108"/>
    <mergeCell ref="I108:J108"/>
    <mergeCell ref="N108:O108"/>
    <mergeCell ref="E105:F105"/>
    <mergeCell ref="G105:H105"/>
    <mergeCell ref="I105:J105"/>
    <mergeCell ref="N105:O105"/>
    <mergeCell ref="E106:F106"/>
    <mergeCell ref="G106:H106"/>
    <mergeCell ref="I106:J106"/>
    <mergeCell ref="N106:O106"/>
    <mergeCell ref="E103:F103"/>
    <mergeCell ref="G103:H103"/>
    <mergeCell ref="I103:J103"/>
    <mergeCell ref="N103:O103"/>
    <mergeCell ref="E104:F104"/>
    <mergeCell ref="G104:H104"/>
    <mergeCell ref="I104:J104"/>
    <mergeCell ref="N104:O104"/>
    <mergeCell ref="E113:F113"/>
    <mergeCell ref="G113:H113"/>
    <mergeCell ref="I113:J113"/>
    <mergeCell ref="N113:O113"/>
    <mergeCell ref="E114:F114"/>
    <mergeCell ref="G114:H114"/>
    <mergeCell ref="I114:J114"/>
    <mergeCell ref="N114:O114"/>
    <mergeCell ref="E111:F111"/>
    <mergeCell ref="G111:H111"/>
    <mergeCell ref="I111:J111"/>
    <mergeCell ref="N111:O111"/>
    <mergeCell ref="E112:F112"/>
    <mergeCell ref="G112:H112"/>
    <mergeCell ref="I112:J112"/>
    <mergeCell ref="N112:O112"/>
    <mergeCell ref="E109:F109"/>
    <mergeCell ref="G109:H109"/>
    <mergeCell ref="I109:J109"/>
    <mergeCell ref="N109:O109"/>
    <mergeCell ref="E110:F110"/>
    <mergeCell ref="G110:H110"/>
    <mergeCell ref="I110:J110"/>
    <mergeCell ref="N110:O110"/>
    <mergeCell ref="E119:F119"/>
    <mergeCell ref="G119:H119"/>
    <mergeCell ref="I119:J119"/>
    <mergeCell ref="N119:O119"/>
    <mergeCell ref="E120:F120"/>
    <mergeCell ref="G120:H120"/>
    <mergeCell ref="I120:J120"/>
    <mergeCell ref="N120:O120"/>
    <mergeCell ref="E117:F117"/>
    <mergeCell ref="G117:H117"/>
    <mergeCell ref="I117:J117"/>
    <mergeCell ref="N117:O117"/>
    <mergeCell ref="E118:F118"/>
    <mergeCell ref="G118:H118"/>
    <mergeCell ref="I118:J118"/>
    <mergeCell ref="N118:O118"/>
    <mergeCell ref="E115:F115"/>
    <mergeCell ref="G115:H115"/>
    <mergeCell ref="I115:J115"/>
    <mergeCell ref="N115:O115"/>
    <mergeCell ref="E116:F116"/>
    <mergeCell ref="G116:H116"/>
    <mergeCell ref="I116:J116"/>
    <mergeCell ref="N116:O116"/>
    <mergeCell ref="E125:F125"/>
    <mergeCell ref="G125:H125"/>
    <mergeCell ref="I125:J125"/>
    <mergeCell ref="N125:O125"/>
    <mergeCell ref="E126:F126"/>
    <mergeCell ref="G126:H126"/>
    <mergeCell ref="I126:J126"/>
    <mergeCell ref="N126:O126"/>
    <mergeCell ref="E123:F123"/>
    <mergeCell ref="G123:H123"/>
    <mergeCell ref="I123:J123"/>
    <mergeCell ref="N123:O123"/>
    <mergeCell ref="E124:F124"/>
    <mergeCell ref="G124:H124"/>
    <mergeCell ref="I124:J124"/>
    <mergeCell ref="N124:O124"/>
    <mergeCell ref="E121:F121"/>
    <mergeCell ref="G121:H121"/>
    <mergeCell ref="I121:J121"/>
    <mergeCell ref="N121:O121"/>
    <mergeCell ref="E122:F122"/>
    <mergeCell ref="G122:H122"/>
    <mergeCell ref="I122:J122"/>
    <mergeCell ref="N122:O122"/>
    <mergeCell ref="E131:F131"/>
    <mergeCell ref="G131:H131"/>
    <mergeCell ref="I131:J131"/>
    <mergeCell ref="N131:O131"/>
    <mergeCell ref="E132:F132"/>
    <mergeCell ref="G132:H132"/>
    <mergeCell ref="I132:J132"/>
    <mergeCell ref="N132:O132"/>
    <mergeCell ref="E129:F129"/>
    <mergeCell ref="G129:H129"/>
    <mergeCell ref="I129:J129"/>
    <mergeCell ref="N129:O129"/>
    <mergeCell ref="E130:F130"/>
    <mergeCell ref="G130:H130"/>
    <mergeCell ref="I130:J130"/>
    <mergeCell ref="N130:O130"/>
    <mergeCell ref="E127:F127"/>
    <mergeCell ref="G127:H127"/>
    <mergeCell ref="I127:J127"/>
    <mergeCell ref="N127:O127"/>
    <mergeCell ref="E128:F128"/>
    <mergeCell ref="G128:H128"/>
    <mergeCell ref="I128:J128"/>
    <mergeCell ref="N128:O128"/>
    <mergeCell ref="E137:F137"/>
    <mergeCell ref="G137:H137"/>
    <mergeCell ref="I137:J137"/>
    <mergeCell ref="N137:O137"/>
    <mergeCell ref="E138:F138"/>
    <mergeCell ref="G138:H138"/>
    <mergeCell ref="I138:J138"/>
    <mergeCell ref="N138:O138"/>
    <mergeCell ref="E135:F135"/>
    <mergeCell ref="G135:H135"/>
    <mergeCell ref="I135:J135"/>
    <mergeCell ref="N135:O135"/>
    <mergeCell ref="E136:F136"/>
    <mergeCell ref="G136:H136"/>
    <mergeCell ref="I136:J136"/>
    <mergeCell ref="N136:O136"/>
    <mergeCell ref="E133:F133"/>
    <mergeCell ref="G133:H133"/>
    <mergeCell ref="I133:J133"/>
    <mergeCell ref="N133:O133"/>
    <mergeCell ref="E134:F134"/>
    <mergeCell ref="G134:H134"/>
    <mergeCell ref="I134:J134"/>
    <mergeCell ref="N134:O134"/>
    <mergeCell ref="E143:F143"/>
    <mergeCell ref="G143:H143"/>
    <mergeCell ref="I143:J143"/>
    <mergeCell ref="N143:O143"/>
    <mergeCell ref="E144:F144"/>
    <mergeCell ref="G144:H144"/>
    <mergeCell ref="I144:J144"/>
    <mergeCell ref="N144:O144"/>
    <mergeCell ref="E141:F141"/>
    <mergeCell ref="G141:H141"/>
    <mergeCell ref="I141:J141"/>
    <mergeCell ref="N141:O141"/>
    <mergeCell ref="E142:F142"/>
    <mergeCell ref="G142:H142"/>
    <mergeCell ref="I142:J142"/>
    <mergeCell ref="N142:O142"/>
    <mergeCell ref="E139:F139"/>
    <mergeCell ref="G139:H139"/>
    <mergeCell ref="I139:J139"/>
    <mergeCell ref="N139:O139"/>
    <mergeCell ref="E140:F140"/>
    <mergeCell ref="G140:H140"/>
    <mergeCell ref="I140:J140"/>
    <mergeCell ref="N140:O140"/>
    <mergeCell ref="E149:F149"/>
    <mergeCell ref="G149:H149"/>
    <mergeCell ref="I149:J149"/>
    <mergeCell ref="N149:O149"/>
    <mergeCell ref="E150:F150"/>
    <mergeCell ref="G150:H150"/>
    <mergeCell ref="I150:J150"/>
    <mergeCell ref="N150:O150"/>
    <mergeCell ref="E147:F147"/>
    <mergeCell ref="G147:H147"/>
    <mergeCell ref="I147:J147"/>
    <mergeCell ref="N147:O147"/>
    <mergeCell ref="E148:F148"/>
    <mergeCell ref="G148:H148"/>
    <mergeCell ref="I148:J148"/>
    <mergeCell ref="N148:O148"/>
    <mergeCell ref="E145:F145"/>
    <mergeCell ref="G145:H145"/>
    <mergeCell ref="I145:J145"/>
    <mergeCell ref="N145:O145"/>
    <mergeCell ref="E146:F146"/>
    <mergeCell ref="G146:H146"/>
    <mergeCell ref="I146:J146"/>
    <mergeCell ref="N146:O146"/>
    <mergeCell ref="E155:F155"/>
    <mergeCell ref="G155:H155"/>
    <mergeCell ref="I155:J155"/>
    <mergeCell ref="N155:O155"/>
    <mergeCell ref="E156:F156"/>
    <mergeCell ref="G156:H156"/>
    <mergeCell ref="I156:J156"/>
    <mergeCell ref="N156:O156"/>
    <mergeCell ref="E153:F153"/>
    <mergeCell ref="G153:H153"/>
    <mergeCell ref="I153:J153"/>
    <mergeCell ref="N153:O153"/>
    <mergeCell ref="E154:F154"/>
    <mergeCell ref="G154:H154"/>
    <mergeCell ref="I154:J154"/>
    <mergeCell ref="N154:O154"/>
    <mergeCell ref="E151:F151"/>
    <mergeCell ref="G151:H151"/>
    <mergeCell ref="I151:J151"/>
    <mergeCell ref="N151:O151"/>
    <mergeCell ref="E152:F152"/>
    <mergeCell ref="G152:H152"/>
    <mergeCell ref="I152:J152"/>
    <mergeCell ref="N152:O152"/>
    <mergeCell ref="E161:F161"/>
    <mergeCell ref="G161:H161"/>
    <mergeCell ref="I161:J161"/>
    <mergeCell ref="N161:O161"/>
    <mergeCell ref="E162:F162"/>
    <mergeCell ref="G162:H162"/>
    <mergeCell ref="I162:J162"/>
    <mergeCell ref="N162:O162"/>
    <mergeCell ref="E159:F159"/>
    <mergeCell ref="G159:H159"/>
    <mergeCell ref="I159:J159"/>
    <mergeCell ref="N159:O159"/>
    <mergeCell ref="E160:F160"/>
    <mergeCell ref="G160:H160"/>
    <mergeCell ref="I160:J160"/>
    <mergeCell ref="N160:O160"/>
    <mergeCell ref="E157:F157"/>
    <mergeCell ref="G157:H157"/>
    <mergeCell ref="I157:J157"/>
    <mergeCell ref="N157:O157"/>
    <mergeCell ref="E158:F158"/>
    <mergeCell ref="G158:H158"/>
    <mergeCell ref="I158:J158"/>
    <mergeCell ref="N158:O158"/>
    <mergeCell ref="E167:F167"/>
    <mergeCell ref="G167:H167"/>
    <mergeCell ref="I167:J167"/>
    <mergeCell ref="N167:O167"/>
    <mergeCell ref="E168:F168"/>
    <mergeCell ref="G168:H168"/>
    <mergeCell ref="I168:J168"/>
    <mergeCell ref="N168:O168"/>
    <mergeCell ref="E165:F165"/>
    <mergeCell ref="G165:H165"/>
    <mergeCell ref="I165:J165"/>
    <mergeCell ref="N165:O165"/>
    <mergeCell ref="E166:F166"/>
    <mergeCell ref="G166:H166"/>
    <mergeCell ref="I166:J166"/>
    <mergeCell ref="N166:O166"/>
    <mergeCell ref="E163:F163"/>
    <mergeCell ref="G163:H163"/>
    <mergeCell ref="I163:J163"/>
    <mergeCell ref="N163:O163"/>
    <mergeCell ref="E164:F164"/>
    <mergeCell ref="G164:H164"/>
    <mergeCell ref="I164:J164"/>
    <mergeCell ref="N164:O164"/>
    <mergeCell ref="E173:F173"/>
    <mergeCell ref="G173:H173"/>
    <mergeCell ref="I173:J173"/>
    <mergeCell ref="N173:O173"/>
    <mergeCell ref="E174:F174"/>
    <mergeCell ref="G174:H174"/>
    <mergeCell ref="I174:J174"/>
    <mergeCell ref="N174:O174"/>
    <mergeCell ref="E171:F171"/>
    <mergeCell ref="G171:H171"/>
    <mergeCell ref="I171:J171"/>
    <mergeCell ref="N171:O171"/>
    <mergeCell ref="E172:F172"/>
    <mergeCell ref="G172:H172"/>
    <mergeCell ref="I172:J172"/>
    <mergeCell ref="N172:O172"/>
    <mergeCell ref="E169:F169"/>
    <mergeCell ref="G169:H169"/>
    <mergeCell ref="I169:J169"/>
    <mergeCell ref="N169:O169"/>
    <mergeCell ref="E170:F170"/>
    <mergeCell ref="G170:H170"/>
    <mergeCell ref="I170:J170"/>
    <mergeCell ref="N170:O170"/>
    <mergeCell ref="E179:F179"/>
    <mergeCell ref="G179:H179"/>
    <mergeCell ref="I179:J179"/>
    <mergeCell ref="N179:O179"/>
    <mergeCell ref="E180:F180"/>
    <mergeCell ref="G180:H180"/>
    <mergeCell ref="I180:J180"/>
    <mergeCell ref="N180:O180"/>
    <mergeCell ref="E177:F177"/>
    <mergeCell ref="G177:H177"/>
    <mergeCell ref="I177:J177"/>
    <mergeCell ref="N177:O177"/>
    <mergeCell ref="E178:F178"/>
    <mergeCell ref="G178:H178"/>
    <mergeCell ref="I178:J178"/>
    <mergeCell ref="N178:O178"/>
    <mergeCell ref="E175:F175"/>
    <mergeCell ref="G175:H175"/>
    <mergeCell ref="I175:J175"/>
    <mergeCell ref="N175:O175"/>
    <mergeCell ref="E176:F176"/>
    <mergeCell ref="G176:H176"/>
    <mergeCell ref="I176:J176"/>
    <mergeCell ref="N176:O176"/>
    <mergeCell ref="E185:F185"/>
    <mergeCell ref="G185:H185"/>
    <mergeCell ref="I185:J185"/>
    <mergeCell ref="N185:O185"/>
    <mergeCell ref="E186:F186"/>
    <mergeCell ref="G186:H186"/>
    <mergeCell ref="I186:J186"/>
    <mergeCell ref="N186:O186"/>
    <mergeCell ref="E183:F183"/>
    <mergeCell ref="G183:H183"/>
    <mergeCell ref="I183:J183"/>
    <mergeCell ref="N183:O183"/>
    <mergeCell ref="E184:F184"/>
    <mergeCell ref="G184:H184"/>
    <mergeCell ref="I184:J184"/>
    <mergeCell ref="N184:O184"/>
    <mergeCell ref="E181:F181"/>
    <mergeCell ref="G181:H181"/>
    <mergeCell ref="I181:J181"/>
    <mergeCell ref="N181:O181"/>
    <mergeCell ref="E182:F182"/>
    <mergeCell ref="G182:H182"/>
    <mergeCell ref="I182:J182"/>
    <mergeCell ref="N182:O182"/>
    <mergeCell ref="E191:F191"/>
    <mergeCell ref="G191:H191"/>
    <mergeCell ref="I191:J191"/>
    <mergeCell ref="N191:O191"/>
    <mergeCell ref="E192:F192"/>
    <mergeCell ref="G192:H192"/>
    <mergeCell ref="I192:J192"/>
    <mergeCell ref="N192:O192"/>
    <mergeCell ref="E189:F189"/>
    <mergeCell ref="G189:H189"/>
    <mergeCell ref="I189:J189"/>
    <mergeCell ref="N189:O189"/>
    <mergeCell ref="E190:F190"/>
    <mergeCell ref="G190:H190"/>
    <mergeCell ref="I190:J190"/>
    <mergeCell ref="N190:O190"/>
    <mergeCell ref="E187:F187"/>
    <mergeCell ref="G187:H187"/>
    <mergeCell ref="I187:J187"/>
    <mergeCell ref="N187:O187"/>
    <mergeCell ref="E188:F188"/>
    <mergeCell ref="G188:H188"/>
    <mergeCell ref="I188:J188"/>
    <mergeCell ref="N188:O188"/>
    <mergeCell ref="E197:F197"/>
    <mergeCell ref="G197:H197"/>
    <mergeCell ref="I197:J197"/>
    <mergeCell ref="N197:O197"/>
    <mergeCell ref="E198:F198"/>
    <mergeCell ref="G198:H198"/>
    <mergeCell ref="I198:J198"/>
    <mergeCell ref="N198:O198"/>
    <mergeCell ref="E195:F195"/>
    <mergeCell ref="G195:H195"/>
    <mergeCell ref="I195:J195"/>
    <mergeCell ref="N195:O195"/>
    <mergeCell ref="E196:F196"/>
    <mergeCell ref="G196:H196"/>
    <mergeCell ref="I196:J196"/>
    <mergeCell ref="N196:O196"/>
    <mergeCell ref="E193:F193"/>
    <mergeCell ref="G193:H193"/>
    <mergeCell ref="I193:J193"/>
    <mergeCell ref="N193:O193"/>
    <mergeCell ref="E194:F194"/>
    <mergeCell ref="G194:H194"/>
    <mergeCell ref="I194:J194"/>
    <mergeCell ref="N194:O194"/>
    <mergeCell ref="E203:F203"/>
    <mergeCell ref="G203:H203"/>
    <mergeCell ref="I203:J203"/>
    <mergeCell ref="N203:O203"/>
    <mergeCell ref="E204:F204"/>
    <mergeCell ref="G204:H204"/>
    <mergeCell ref="I204:J204"/>
    <mergeCell ref="N204:O204"/>
    <mergeCell ref="E201:F201"/>
    <mergeCell ref="G201:H201"/>
    <mergeCell ref="I201:J201"/>
    <mergeCell ref="N201:O201"/>
    <mergeCell ref="E202:F202"/>
    <mergeCell ref="G202:H202"/>
    <mergeCell ref="I202:J202"/>
    <mergeCell ref="N202:O202"/>
    <mergeCell ref="E199:F199"/>
    <mergeCell ref="G199:H199"/>
    <mergeCell ref="I199:J199"/>
    <mergeCell ref="N199:O199"/>
    <mergeCell ref="E200:F200"/>
    <mergeCell ref="G200:H200"/>
    <mergeCell ref="I200:J200"/>
    <mergeCell ref="N200:O200"/>
    <mergeCell ref="E209:F209"/>
    <mergeCell ref="G209:H209"/>
    <mergeCell ref="I209:J209"/>
    <mergeCell ref="N209:O209"/>
    <mergeCell ref="E210:F210"/>
    <mergeCell ref="G210:H210"/>
    <mergeCell ref="I210:J210"/>
    <mergeCell ref="N210:O210"/>
    <mergeCell ref="E207:F207"/>
    <mergeCell ref="G207:H207"/>
    <mergeCell ref="I207:J207"/>
    <mergeCell ref="N207:O207"/>
    <mergeCell ref="E208:F208"/>
    <mergeCell ref="G208:H208"/>
    <mergeCell ref="I208:J208"/>
    <mergeCell ref="N208:O208"/>
    <mergeCell ref="E205:F205"/>
    <mergeCell ref="G205:H205"/>
    <mergeCell ref="I205:J205"/>
    <mergeCell ref="N205:O205"/>
    <mergeCell ref="E206:F206"/>
    <mergeCell ref="G206:H206"/>
    <mergeCell ref="I206:J206"/>
    <mergeCell ref="N206:O206"/>
    <mergeCell ref="E215:F215"/>
    <mergeCell ref="G215:H215"/>
    <mergeCell ref="I215:J215"/>
    <mergeCell ref="N215:O215"/>
    <mergeCell ref="E216:F216"/>
    <mergeCell ref="G216:H216"/>
    <mergeCell ref="I216:J216"/>
    <mergeCell ref="N216:O216"/>
    <mergeCell ref="E213:F213"/>
    <mergeCell ref="G213:H213"/>
    <mergeCell ref="I213:J213"/>
    <mergeCell ref="N213:O213"/>
    <mergeCell ref="E214:F214"/>
    <mergeCell ref="G214:H214"/>
    <mergeCell ref="I214:J214"/>
    <mergeCell ref="N214:O214"/>
    <mergeCell ref="E211:F211"/>
    <mergeCell ref="G211:H211"/>
    <mergeCell ref="I211:J211"/>
    <mergeCell ref="N211:O211"/>
    <mergeCell ref="E212:F212"/>
    <mergeCell ref="G212:H212"/>
    <mergeCell ref="I212:J212"/>
    <mergeCell ref="N212:O212"/>
    <mergeCell ref="E221:F221"/>
    <mergeCell ref="G221:H221"/>
    <mergeCell ref="I221:J221"/>
    <mergeCell ref="N221:O221"/>
    <mergeCell ref="E222:F222"/>
    <mergeCell ref="G222:H222"/>
    <mergeCell ref="I222:J222"/>
    <mergeCell ref="N222:O222"/>
    <mergeCell ref="E219:F219"/>
    <mergeCell ref="G219:H219"/>
    <mergeCell ref="I219:J219"/>
    <mergeCell ref="N219:O219"/>
    <mergeCell ref="E220:F220"/>
    <mergeCell ref="G220:H220"/>
    <mergeCell ref="I220:J220"/>
    <mergeCell ref="N220:O220"/>
    <mergeCell ref="E217:F217"/>
    <mergeCell ref="G217:H217"/>
    <mergeCell ref="I217:J217"/>
    <mergeCell ref="N217:O217"/>
    <mergeCell ref="E218:F218"/>
    <mergeCell ref="G218:H218"/>
    <mergeCell ref="I218:J218"/>
    <mergeCell ref="N218:O218"/>
    <mergeCell ref="E227:F227"/>
    <mergeCell ref="G227:H227"/>
    <mergeCell ref="I227:J227"/>
    <mergeCell ref="N227:O227"/>
    <mergeCell ref="E228:F228"/>
    <mergeCell ref="G228:H228"/>
    <mergeCell ref="I228:J228"/>
    <mergeCell ref="N228:O228"/>
    <mergeCell ref="E225:F225"/>
    <mergeCell ref="G225:H225"/>
    <mergeCell ref="I225:J225"/>
    <mergeCell ref="N225:O225"/>
    <mergeCell ref="E226:F226"/>
    <mergeCell ref="G226:H226"/>
    <mergeCell ref="I226:J226"/>
    <mergeCell ref="N226:O226"/>
    <mergeCell ref="E223:F223"/>
    <mergeCell ref="G223:H223"/>
    <mergeCell ref="I223:J223"/>
    <mergeCell ref="N223:O223"/>
    <mergeCell ref="E224:F224"/>
    <mergeCell ref="G224:H224"/>
    <mergeCell ref="I224:J224"/>
    <mergeCell ref="N224:O224"/>
    <mergeCell ref="E233:F233"/>
    <mergeCell ref="G233:H233"/>
    <mergeCell ref="I233:J233"/>
    <mergeCell ref="N233:O233"/>
    <mergeCell ref="E234:F234"/>
    <mergeCell ref="G234:H234"/>
    <mergeCell ref="I234:J234"/>
    <mergeCell ref="N234:O234"/>
    <mergeCell ref="E231:F231"/>
    <mergeCell ref="G231:H231"/>
    <mergeCell ref="I231:J231"/>
    <mergeCell ref="N231:O231"/>
    <mergeCell ref="E232:F232"/>
    <mergeCell ref="G232:H232"/>
    <mergeCell ref="I232:J232"/>
    <mergeCell ref="N232:O232"/>
    <mergeCell ref="E229:F229"/>
    <mergeCell ref="G229:H229"/>
    <mergeCell ref="I229:J229"/>
    <mergeCell ref="N229:O229"/>
    <mergeCell ref="E230:F230"/>
    <mergeCell ref="G230:H230"/>
    <mergeCell ref="I230:J230"/>
    <mergeCell ref="N230:O230"/>
    <mergeCell ref="E239:F239"/>
    <mergeCell ref="G239:H239"/>
    <mergeCell ref="I239:J239"/>
    <mergeCell ref="N239:O239"/>
    <mergeCell ref="E240:F240"/>
    <mergeCell ref="G240:H240"/>
    <mergeCell ref="I240:J240"/>
    <mergeCell ref="N240:O240"/>
    <mergeCell ref="E237:F237"/>
    <mergeCell ref="G237:H237"/>
    <mergeCell ref="I237:J237"/>
    <mergeCell ref="N237:O237"/>
    <mergeCell ref="E238:F238"/>
    <mergeCell ref="G238:H238"/>
    <mergeCell ref="I238:J238"/>
    <mergeCell ref="N238:O238"/>
    <mergeCell ref="E235:F235"/>
    <mergeCell ref="G235:H235"/>
    <mergeCell ref="I235:J235"/>
    <mergeCell ref="N235:O235"/>
    <mergeCell ref="E236:F236"/>
    <mergeCell ref="G236:H236"/>
    <mergeCell ref="I236:J236"/>
    <mergeCell ref="N236:O236"/>
    <mergeCell ref="E245:F245"/>
    <mergeCell ref="G245:H245"/>
    <mergeCell ref="I245:J245"/>
    <mergeCell ref="N245:O245"/>
    <mergeCell ref="E246:F246"/>
    <mergeCell ref="G246:H246"/>
    <mergeCell ref="I246:J246"/>
    <mergeCell ref="N246:O246"/>
    <mergeCell ref="E243:F243"/>
    <mergeCell ref="G243:H243"/>
    <mergeCell ref="I243:J243"/>
    <mergeCell ref="N243:O243"/>
    <mergeCell ref="E244:F244"/>
    <mergeCell ref="G244:H244"/>
    <mergeCell ref="I244:J244"/>
    <mergeCell ref="N244:O244"/>
    <mergeCell ref="E241:F241"/>
    <mergeCell ref="G241:H241"/>
    <mergeCell ref="I241:J241"/>
    <mergeCell ref="N241:O241"/>
    <mergeCell ref="E242:F242"/>
    <mergeCell ref="G242:H242"/>
    <mergeCell ref="I242:J242"/>
    <mergeCell ref="N242:O242"/>
    <mergeCell ref="E251:F251"/>
    <mergeCell ref="G251:H251"/>
    <mergeCell ref="I251:J251"/>
    <mergeCell ref="N251:O251"/>
    <mergeCell ref="E252:F252"/>
    <mergeCell ref="G252:H252"/>
    <mergeCell ref="I252:J252"/>
    <mergeCell ref="N252:O252"/>
    <mergeCell ref="E249:F249"/>
    <mergeCell ref="G249:H249"/>
    <mergeCell ref="I249:J249"/>
    <mergeCell ref="N249:O249"/>
    <mergeCell ref="E250:F250"/>
    <mergeCell ref="G250:H250"/>
    <mergeCell ref="I250:J250"/>
    <mergeCell ref="N250:O250"/>
    <mergeCell ref="E247:F247"/>
    <mergeCell ref="G247:H247"/>
    <mergeCell ref="I247:J247"/>
    <mergeCell ref="N247:O247"/>
    <mergeCell ref="E248:F248"/>
    <mergeCell ref="G248:H248"/>
    <mergeCell ref="I248:J248"/>
    <mergeCell ref="N248:O248"/>
    <mergeCell ref="E257:F257"/>
    <mergeCell ref="G257:H257"/>
    <mergeCell ref="I257:J257"/>
    <mergeCell ref="N257:O257"/>
    <mergeCell ref="E258:F258"/>
    <mergeCell ref="G258:H258"/>
    <mergeCell ref="I258:J258"/>
    <mergeCell ref="N258:O258"/>
    <mergeCell ref="E255:F255"/>
    <mergeCell ref="G255:H255"/>
    <mergeCell ref="I255:J255"/>
    <mergeCell ref="N255:O255"/>
    <mergeCell ref="E256:F256"/>
    <mergeCell ref="G256:H256"/>
    <mergeCell ref="I256:J256"/>
    <mergeCell ref="N256:O256"/>
    <mergeCell ref="E253:F253"/>
    <mergeCell ref="G253:H253"/>
    <mergeCell ref="I253:J253"/>
    <mergeCell ref="N253:O253"/>
    <mergeCell ref="E254:F254"/>
    <mergeCell ref="G254:H254"/>
    <mergeCell ref="I254:J254"/>
    <mergeCell ref="N254:O254"/>
    <mergeCell ref="E263:F263"/>
    <mergeCell ref="G263:H263"/>
    <mergeCell ref="I263:J263"/>
    <mergeCell ref="N263:O263"/>
    <mergeCell ref="E264:F264"/>
    <mergeCell ref="G264:H264"/>
    <mergeCell ref="I264:J264"/>
    <mergeCell ref="N264:O264"/>
    <mergeCell ref="E261:F261"/>
    <mergeCell ref="G261:H261"/>
    <mergeCell ref="I261:J261"/>
    <mergeCell ref="N261:O261"/>
    <mergeCell ref="E262:F262"/>
    <mergeCell ref="G262:H262"/>
    <mergeCell ref="I262:J262"/>
    <mergeCell ref="N262:O262"/>
    <mergeCell ref="E259:F259"/>
    <mergeCell ref="G259:H259"/>
    <mergeCell ref="I259:J259"/>
    <mergeCell ref="N259:O259"/>
    <mergeCell ref="E260:F260"/>
    <mergeCell ref="G260:H260"/>
    <mergeCell ref="I260:J260"/>
    <mergeCell ref="N260:O260"/>
    <mergeCell ref="E269:F269"/>
    <mergeCell ref="G269:H269"/>
    <mergeCell ref="I269:J269"/>
    <mergeCell ref="N269:O269"/>
    <mergeCell ref="E270:F270"/>
    <mergeCell ref="G270:H270"/>
    <mergeCell ref="I270:J270"/>
    <mergeCell ref="N270:O270"/>
    <mergeCell ref="E267:F267"/>
    <mergeCell ref="G267:H267"/>
    <mergeCell ref="I267:J267"/>
    <mergeCell ref="N267:O267"/>
    <mergeCell ref="E268:F268"/>
    <mergeCell ref="G268:H268"/>
    <mergeCell ref="I268:J268"/>
    <mergeCell ref="N268:O268"/>
    <mergeCell ref="E265:F265"/>
    <mergeCell ref="G265:H265"/>
    <mergeCell ref="I265:J265"/>
    <mergeCell ref="N265:O265"/>
    <mergeCell ref="E266:F266"/>
    <mergeCell ref="G266:H266"/>
    <mergeCell ref="I266:J266"/>
    <mergeCell ref="N266:O266"/>
    <mergeCell ref="E275:F275"/>
    <mergeCell ref="G275:H275"/>
    <mergeCell ref="I275:J275"/>
    <mergeCell ref="N275:O275"/>
    <mergeCell ref="E276:F276"/>
    <mergeCell ref="G276:H276"/>
    <mergeCell ref="I276:J276"/>
    <mergeCell ref="N276:O276"/>
    <mergeCell ref="E273:F273"/>
    <mergeCell ref="G273:H273"/>
    <mergeCell ref="I273:J273"/>
    <mergeCell ref="N273:O273"/>
    <mergeCell ref="E274:F274"/>
    <mergeCell ref="G274:H274"/>
    <mergeCell ref="I274:J274"/>
    <mergeCell ref="N274:O274"/>
    <mergeCell ref="E271:F271"/>
    <mergeCell ref="G271:H271"/>
    <mergeCell ref="I271:J271"/>
    <mergeCell ref="N271:O271"/>
    <mergeCell ref="E272:F272"/>
    <mergeCell ref="G272:H272"/>
    <mergeCell ref="I272:J272"/>
    <mergeCell ref="N272:O272"/>
    <mergeCell ref="E281:F281"/>
    <mergeCell ref="G281:H281"/>
    <mergeCell ref="I281:J281"/>
    <mergeCell ref="N281:O281"/>
    <mergeCell ref="E282:F282"/>
    <mergeCell ref="G282:H282"/>
    <mergeCell ref="I282:J282"/>
    <mergeCell ref="N282:O282"/>
    <mergeCell ref="E279:F279"/>
    <mergeCell ref="G279:H279"/>
    <mergeCell ref="I279:J279"/>
    <mergeCell ref="N279:O279"/>
    <mergeCell ref="E280:F280"/>
    <mergeCell ref="G280:H280"/>
    <mergeCell ref="I280:J280"/>
    <mergeCell ref="N280:O280"/>
    <mergeCell ref="E277:F277"/>
    <mergeCell ref="G277:H277"/>
    <mergeCell ref="I277:J277"/>
    <mergeCell ref="N277:O277"/>
    <mergeCell ref="E278:F278"/>
    <mergeCell ref="G278:H278"/>
    <mergeCell ref="I278:J278"/>
    <mergeCell ref="N278:O278"/>
    <mergeCell ref="E287:F287"/>
    <mergeCell ref="G287:H287"/>
    <mergeCell ref="I287:J287"/>
    <mergeCell ref="N287:O287"/>
    <mergeCell ref="E288:F288"/>
    <mergeCell ref="G288:H288"/>
    <mergeCell ref="I288:J288"/>
    <mergeCell ref="N288:O288"/>
    <mergeCell ref="E285:F285"/>
    <mergeCell ref="G285:H285"/>
    <mergeCell ref="I285:J285"/>
    <mergeCell ref="N285:O285"/>
    <mergeCell ref="E286:F286"/>
    <mergeCell ref="G286:H286"/>
    <mergeCell ref="I286:J286"/>
    <mergeCell ref="N286:O286"/>
    <mergeCell ref="E283:F283"/>
    <mergeCell ref="G283:H283"/>
    <mergeCell ref="I283:J283"/>
    <mergeCell ref="N283:O283"/>
    <mergeCell ref="E284:F284"/>
    <mergeCell ref="G284:H284"/>
    <mergeCell ref="I284:J284"/>
    <mergeCell ref="N284:O284"/>
    <mergeCell ref="E293:F293"/>
    <mergeCell ref="G293:H293"/>
    <mergeCell ref="I293:J293"/>
    <mergeCell ref="N293:O293"/>
    <mergeCell ref="E294:F294"/>
    <mergeCell ref="G294:H294"/>
    <mergeCell ref="I294:J294"/>
    <mergeCell ref="N294:O294"/>
    <mergeCell ref="E291:F291"/>
    <mergeCell ref="G291:H291"/>
    <mergeCell ref="I291:J291"/>
    <mergeCell ref="N291:O291"/>
    <mergeCell ref="E292:F292"/>
    <mergeCell ref="G292:H292"/>
    <mergeCell ref="I292:J292"/>
    <mergeCell ref="N292:O292"/>
    <mergeCell ref="E289:F289"/>
    <mergeCell ref="G289:H289"/>
    <mergeCell ref="I289:J289"/>
    <mergeCell ref="N289:O289"/>
    <mergeCell ref="E290:F290"/>
    <mergeCell ref="G290:H290"/>
    <mergeCell ref="I290:J290"/>
    <mergeCell ref="N290:O290"/>
    <mergeCell ref="E299:F299"/>
    <mergeCell ref="G299:H299"/>
    <mergeCell ref="I299:J299"/>
    <mergeCell ref="N299:O299"/>
    <mergeCell ref="E300:F300"/>
    <mergeCell ref="G300:H300"/>
    <mergeCell ref="I300:J300"/>
    <mergeCell ref="N300:O300"/>
    <mergeCell ref="E297:F297"/>
    <mergeCell ref="G297:H297"/>
    <mergeCell ref="I297:J297"/>
    <mergeCell ref="N297:O297"/>
    <mergeCell ref="E298:F298"/>
    <mergeCell ref="G298:H298"/>
    <mergeCell ref="I298:J298"/>
    <mergeCell ref="N298:O298"/>
    <mergeCell ref="E295:F295"/>
    <mergeCell ref="G295:H295"/>
    <mergeCell ref="I295:J295"/>
    <mergeCell ref="N295:O295"/>
    <mergeCell ref="E296:F296"/>
    <mergeCell ref="G296:H296"/>
    <mergeCell ref="I296:J296"/>
    <mergeCell ref="N296:O296"/>
    <mergeCell ref="E305:F305"/>
    <mergeCell ref="G305:H305"/>
    <mergeCell ref="I305:J305"/>
    <mergeCell ref="N305:O305"/>
    <mergeCell ref="E306:F306"/>
    <mergeCell ref="G306:H306"/>
    <mergeCell ref="I306:J306"/>
    <mergeCell ref="N306:O306"/>
    <mergeCell ref="E303:F303"/>
    <mergeCell ref="G303:H303"/>
    <mergeCell ref="I303:J303"/>
    <mergeCell ref="N303:O303"/>
    <mergeCell ref="E304:F304"/>
    <mergeCell ref="G304:H304"/>
    <mergeCell ref="I304:J304"/>
    <mergeCell ref="N304:O304"/>
    <mergeCell ref="E301:F301"/>
    <mergeCell ref="G301:H301"/>
    <mergeCell ref="I301:J301"/>
    <mergeCell ref="N301:O301"/>
    <mergeCell ref="E302:F302"/>
    <mergeCell ref="G302:H302"/>
    <mergeCell ref="I302:J302"/>
    <mergeCell ref="N302:O302"/>
    <mergeCell ref="E311:F311"/>
    <mergeCell ref="G311:H311"/>
    <mergeCell ref="I311:J311"/>
    <mergeCell ref="N311:O311"/>
    <mergeCell ref="E312:F312"/>
    <mergeCell ref="G312:H312"/>
    <mergeCell ref="I312:J312"/>
    <mergeCell ref="N312:O312"/>
    <mergeCell ref="E309:F309"/>
    <mergeCell ref="G309:H309"/>
    <mergeCell ref="I309:J309"/>
    <mergeCell ref="N309:O309"/>
    <mergeCell ref="E310:F310"/>
    <mergeCell ref="G310:H310"/>
    <mergeCell ref="I310:J310"/>
    <mergeCell ref="N310:O310"/>
    <mergeCell ref="E307:F307"/>
    <mergeCell ref="G307:H307"/>
    <mergeCell ref="I307:J307"/>
    <mergeCell ref="N307:O307"/>
    <mergeCell ref="E308:F308"/>
    <mergeCell ref="G308:H308"/>
    <mergeCell ref="I308:J308"/>
    <mergeCell ref="N308:O308"/>
    <mergeCell ref="E317:F317"/>
    <mergeCell ref="G317:H317"/>
    <mergeCell ref="I317:J317"/>
    <mergeCell ref="N317:O317"/>
    <mergeCell ref="E318:F318"/>
    <mergeCell ref="G318:H318"/>
    <mergeCell ref="I318:J318"/>
    <mergeCell ref="N318:O318"/>
    <mergeCell ref="E315:F315"/>
    <mergeCell ref="G315:H315"/>
    <mergeCell ref="I315:J315"/>
    <mergeCell ref="N315:O315"/>
    <mergeCell ref="E316:F316"/>
    <mergeCell ref="G316:H316"/>
    <mergeCell ref="I316:J316"/>
    <mergeCell ref="N316:O316"/>
    <mergeCell ref="E313:F313"/>
    <mergeCell ref="G313:H313"/>
    <mergeCell ref="I313:J313"/>
    <mergeCell ref="N313:O313"/>
    <mergeCell ref="E314:F314"/>
    <mergeCell ref="G314:H314"/>
    <mergeCell ref="I314:J314"/>
    <mergeCell ref="N314:O314"/>
    <mergeCell ref="E323:F323"/>
    <mergeCell ref="G323:H323"/>
    <mergeCell ref="I323:J323"/>
    <mergeCell ref="N323:O323"/>
    <mergeCell ref="E324:F324"/>
    <mergeCell ref="G324:H324"/>
    <mergeCell ref="I324:J324"/>
    <mergeCell ref="N324:O324"/>
    <mergeCell ref="E321:F321"/>
    <mergeCell ref="G321:H321"/>
    <mergeCell ref="I321:J321"/>
    <mergeCell ref="N321:O321"/>
    <mergeCell ref="E322:F322"/>
    <mergeCell ref="G322:H322"/>
    <mergeCell ref="I322:J322"/>
    <mergeCell ref="N322:O322"/>
    <mergeCell ref="E319:F319"/>
    <mergeCell ref="G319:H319"/>
    <mergeCell ref="I319:J319"/>
    <mergeCell ref="N319:O319"/>
    <mergeCell ref="E320:F320"/>
    <mergeCell ref="G320:H320"/>
    <mergeCell ref="I320:J320"/>
    <mergeCell ref="N320:O320"/>
    <mergeCell ref="E329:F329"/>
    <mergeCell ref="G329:H329"/>
    <mergeCell ref="I329:J329"/>
    <mergeCell ref="N329:O329"/>
    <mergeCell ref="E330:F330"/>
    <mergeCell ref="G330:H330"/>
    <mergeCell ref="I330:J330"/>
    <mergeCell ref="N330:O330"/>
    <mergeCell ref="E327:F327"/>
    <mergeCell ref="G327:H327"/>
    <mergeCell ref="I327:J327"/>
    <mergeCell ref="N327:O327"/>
    <mergeCell ref="E328:F328"/>
    <mergeCell ref="G328:H328"/>
    <mergeCell ref="I328:J328"/>
    <mergeCell ref="N328:O328"/>
    <mergeCell ref="E325:F325"/>
    <mergeCell ref="G325:H325"/>
    <mergeCell ref="I325:J325"/>
    <mergeCell ref="N325:O325"/>
    <mergeCell ref="E326:F326"/>
    <mergeCell ref="G326:H326"/>
    <mergeCell ref="I326:J326"/>
    <mergeCell ref="N326:O326"/>
    <mergeCell ref="E335:F335"/>
    <mergeCell ref="G335:H335"/>
    <mergeCell ref="I335:J335"/>
    <mergeCell ref="N335:O335"/>
    <mergeCell ref="E336:F336"/>
    <mergeCell ref="G336:H336"/>
    <mergeCell ref="I336:J336"/>
    <mergeCell ref="N336:O336"/>
    <mergeCell ref="E333:F333"/>
    <mergeCell ref="G333:H333"/>
    <mergeCell ref="I333:J333"/>
    <mergeCell ref="N333:O333"/>
    <mergeCell ref="E334:F334"/>
    <mergeCell ref="G334:H334"/>
    <mergeCell ref="I334:J334"/>
    <mergeCell ref="N334:O334"/>
    <mergeCell ref="E331:F331"/>
    <mergeCell ref="G331:H331"/>
    <mergeCell ref="I331:J331"/>
    <mergeCell ref="N331:O331"/>
    <mergeCell ref="E332:F332"/>
    <mergeCell ref="G332:H332"/>
    <mergeCell ref="I332:J332"/>
    <mergeCell ref="N332:O332"/>
    <mergeCell ref="E341:F341"/>
    <mergeCell ref="G341:H341"/>
    <mergeCell ref="I341:J341"/>
    <mergeCell ref="N341:O341"/>
    <mergeCell ref="E342:F342"/>
    <mergeCell ref="G342:H342"/>
    <mergeCell ref="I342:J342"/>
    <mergeCell ref="N342:O342"/>
    <mergeCell ref="E339:F339"/>
    <mergeCell ref="G339:H339"/>
    <mergeCell ref="I339:J339"/>
    <mergeCell ref="N339:O339"/>
    <mergeCell ref="E340:F340"/>
    <mergeCell ref="G340:H340"/>
    <mergeCell ref="I340:J340"/>
    <mergeCell ref="N340:O340"/>
    <mergeCell ref="E337:F337"/>
    <mergeCell ref="G337:H337"/>
    <mergeCell ref="I337:J337"/>
    <mergeCell ref="N337:O337"/>
    <mergeCell ref="E338:F338"/>
    <mergeCell ref="G338:H338"/>
    <mergeCell ref="I338:J338"/>
    <mergeCell ref="N338:O338"/>
    <mergeCell ref="E347:F347"/>
    <mergeCell ref="G347:H347"/>
    <mergeCell ref="I347:J347"/>
    <mergeCell ref="N347:O347"/>
    <mergeCell ref="E348:F348"/>
    <mergeCell ref="G348:H348"/>
    <mergeCell ref="I348:J348"/>
    <mergeCell ref="N348:O348"/>
    <mergeCell ref="E345:F345"/>
    <mergeCell ref="G345:H345"/>
    <mergeCell ref="I345:J345"/>
    <mergeCell ref="N345:O345"/>
    <mergeCell ref="E346:F346"/>
    <mergeCell ref="G346:H346"/>
    <mergeCell ref="I346:J346"/>
    <mergeCell ref="N346:O346"/>
    <mergeCell ref="E343:F343"/>
    <mergeCell ref="G343:H343"/>
    <mergeCell ref="I343:J343"/>
    <mergeCell ref="N343:O343"/>
    <mergeCell ref="E344:F344"/>
    <mergeCell ref="G344:H344"/>
    <mergeCell ref="I344:J344"/>
    <mergeCell ref="N344:O344"/>
    <mergeCell ref="E353:F353"/>
    <mergeCell ref="G353:H353"/>
    <mergeCell ref="I353:J353"/>
    <mergeCell ref="N353:O353"/>
    <mergeCell ref="E354:F354"/>
    <mergeCell ref="G354:H354"/>
    <mergeCell ref="I354:J354"/>
    <mergeCell ref="N354:O354"/>
    <mergeCell ref="E351:F351"/>
    <mergeCell ref="G351:H351"/>
    <mergeCell ref="I351:J351"/>
    <mergeCell ref="N351:O351"/>
    <mergeCell ref="E352:F352"/>
    <mergeCell ref="G352:H352"/>
    <mergeCell ref="I352:J352"/>
    <mergeCell ref="N352:O352"/>
    <mergeCell ref="E349:F349"/>
    <mergeCell ref="G349:H349"/>
    <mergeCell ref="I349:J349"/>
    <mergeCell ref="N349:O349"/>
    <mergeCell ref="E350:F350"/>
    <mergeCell ref="G350:H350"/>
    <mergeCell ref="I350:J350"/>
    <mergeCell ref="N350:O350"/>
    <mergeCell ref="E359:F359"/>
    <mergeCell ref="G359:H359"/>
    <mergeCell ref="I359:J359"/>
    <mergeCell ref="N359:O359"/>
    <mergeCell ref="E360:F360"/>
    <mergeCell ref="G360:H360"/>
    <mergeCell ref="I360:J360"/>
    <mergeCell ref="N360:O360"/>
    <mergeCell ref="E357:F357"/>
    <mergeCell ref="G357:H357"/>
    <mergeCell ref="I357:J357"/>
    <mergeCell ref="N357:O357"/>
    <mergeCell ref="E358:F358"/>
    <mergeCell ref="G358:H358"/>
    <mergeCell ref="I358:J358"/>
    <mergeCell ref="N358:O358"/>
    <mergeCell ref="E355:F355"/>
    <mergeCell ref="G355:H355"/>
    <mergeCell ref="I355:J355"/>
    <mergeCell ref="N355:O355"/>
    <mergeCell ref="E356:F356"/>
    <mergeCell ref="G356:H356"/>
    <mergeCell ref="I356:J356"/>
    <mergeCell ref="N356:O356"/>
    <mergeCell ref="E365:F365"/>
    <mergeCell ref="G365:H365"/>
    <mergeCell ref="I365:J365"/>
    <mergeCell ref="N365:O365"/>
    <mergeCell ref="E366:F366"/>
    <mergeCell ref="G366:H366"/>
    <mergeCell ref="I366:J366"/>
    <mergeCell ref="N366:O366"/>
    <mergeCell ref="E363:F363"/>
    <mergeCell ref="G363:H363"/>
    <mergeCell ref="I363:J363"/>
    <mergeCell ref="N363:O363"/>
    <mergeCell ref="E364:F364"/>
    <mergeCell ref="G364:H364"/>
    <mergeCell ref="I364:J364"/>
    <mergeCell ref="N364:O364"/>
    <mergeCell ref="E361:F361"/>
    <mergeCell ref="G361:H361"/>
    <mergeCell ref="I361:J361"/>
    <mergeCell ref="N361:O361"/>
    <mergeCell ref="E362:F362"/>
    <mergeCell ref="G362:H362"/>
    <mergeCell ref="I362:J362"/>
    <mergeCell ref="N362:O362"/>
    <mergeCell ref="E371:F371"/>
    <mergeCell ref="G371:H371"/>
    <mergeCell ref="I371:J371"/>
    <mergeCell ref="N371:O371"/>
    <mergeCell ref="E372:F372"/>
    <mergeCell ref="G372:H372"/>
    <mergeCell ref="I372:J372"/>
    <mergeCell ref="N372:O372"/>
    <mergeCell ref="E369:F369"/>
    <mergeCell ref="G369:H369"/>
    <mergeCell ref="I369:J369"/>
    <mergeCell ref="N369:O369"/>
    <mergeCell ref="E370:F370"/>
    <mergeCell ref="G370:H370"/>
    <mergeCell ref="I370:J370"/>
    <mergeCell ref="N370:O370"/>
    <mergeCell ref="E367:F367"/>
    <mergeCell ref="G367:H367"/>
    <mergeCell ref="I367:J367"/>
    <mergeCell ref="N367:O367"/>
    <mergeCell ref="E368:F368"/>
    <mergeCell ref="G368:H368"/>
    <mergeCell ref="I368:J368"/>
    <mergeCell ref="N368:O368"/>
    <mergeCell ref="E377:F377"/>
    <mergeCell ref="G377:H377"/>
    <mergeCell ref="I377:J377"/>
    <mergeCell ref="N377:O377"/>
    <mergeCell ref="E378:F378"/>
    <mergeCell ref="G378:H378"/>
    <mergeCell ref="I378:J378"/>
    <mergeCell ref="N378:O378"/>
    <mergeCell ref="E375:F375"/>
    <mergeCell ref="G375:H375"/>
    <mergeCell ref="I375:J375"/>
    <mergeCell ref="N375:O375"/>
    <mergeCell ref="E376:F376"/>
    <mergeCell ref="G376:H376"/>
    <mergeCell ref="I376:J376"/>
    <mergeCell ref="N376:O376"/>
    <mergeCell ref="E373:F373"/>
    <mergeCell ref="G373:H373"/>
    <mergeCell ref="I373:J373"/>
    <mergeCell ref="N373:O373"/>
    <mergeCell ref="E374:F374"/>
    <mergeCell ref="G374:H374"/>
    <mergeCell ref="I374:J374"/>
    <mergeCell ref="N374:O374"/>
    <mergeCell ref="E383:F383"/>
    <mergeCell ref="G383:H383"/>
    <mergeCell ref="I383:J383"/>
    <mergeCell ref="N383:O383"/>
    <mergeCell ref="E384:F384"/>
    <mergeCell ref="G384:H384"/>
    <mergeCell ref="I384:J384"/>
    <mergeCell ref="N384:O384"/>
    <mergeCell ref="E381:F381"/>
    <mergeCell ref="G381:H381"/>
    <mergeCell ref="I381:J381"/>
    <mergeCell ref="N381:O381"/>
    <mergeCell ref="E382:F382"/>
    <mergeCell ref="G382:H382"/>
    <mergeCell ref="I382:J382"/>
    <mergeCell ref="N382:O382"/>
    <mergeCell ref="E379:F379"/>
    <mergeCell ref="G379:H379"/>
    <mergeCell ref="I379:J379"/>
    <mergeCell ref="N379:O379"/>
    <mergeCell ref="E380:F380"/>
    <mergeCell ref="G380:H380"/>
    <mergeCell ref="I380:J380"/>
    <mergeCell ref="N380:O380"/>
    <mergeCell ref="E389:F389"/>
    <mergeCell ref="G389:H389"/>
    <mergeCell ref="I389:J389"/>
    <mergeCell ref="N389:O389"/>
    <mergeCell ref="E390:F390"/>
    <mergeCell ref="G390:H390"/>
    <mergeCell ref="I390:J390"/>
    <mergeCell ref="N390:O390"/>
    <mergeCell ref="E387:F387"/>
    <mergeCell ref="G387:H387"/>
    <mergeCell ref="I387:J387"/>
    <mergeCell ref="N387:O387"/>
    <mergeCell ref="E388:F388"/>
    <mergeCell ref="G388:H388"/>
    <mergeCell ref="I388:J388"/>
    <mergeCell ref="N388:O388"/>
    <mergeCell ref="E385:F385"/>
    <mergeCell ref="G385:H385"/>
    <mergeCell ref="I385:J385"/>
    <mergeCell ref="N385:O385"/>
    <mergeCell ref="E386:F386"/>
    <mergeCell ref="G386:H386"/>
    <mergeCell ref="I386:J386"/>
    <mergeCell ref="N386:O386"/>
    <mergeCell ref="E395:F395"/>
    <mergeCell ref="G395:H395"/>
    <mergeCell ref="I395:J395"/>
    <mergeCell ref="N395:O395"/>
    <mergeCell ref="E396:F396"/>
    <mergeCell ref="G396:H396"/>
    <mergeCell ref="I396:J396"/>
    <mergeCell ref="N396:O396"/>
    <mergeCell ref="E393:F393"/>
    <mergeCell ref="G393:H393"/>
    <mergeCell ref="I393:J393"/>
    <mergeCell ref="N393:O393"/>
    <mergeCell ref="E394:F394"/>
    <mergeCell ref="G394:H394"/>
    <mergeCell ref="I394:J394"/>
    <mergeCell ref="N394:O394"/>
    <mergeCell ref="E391:F391"/>
    <mergeCell ref="G391:H391"/>
    <mergeCell ref="I391:J391"/>
    <mergeCell ref="N391:O391"/>
    <mergeCell ref="E392:F392"/>
    <mergeCell ref="G392:H392"/>
    <mergeCell ref="I392:J392"/>
    <mergeCell ref="N392:O392"/>
    <mergeCell ref="E402:F402"/>
    <mergeCell ref="G402:H402"/>
    <mergeCell ref="I402:J402"/>
    <mergeCell ref="N402:O402"/>
    <mergeCell ref="E403:F403"/>
    <mergeCell ref="G403:H403"/>
    <mergeCell ref="I403:J403"/>
    <mergeCell ref="N403:O403"/>
    <mergeCell ref="E399:F399"/>
    <mergeCell ref="G399:H399"/>
    <mergeCell ref="I399:J399"/>
    <mergeCell ref="N399:O399"/>
    <mergeCell ref="E401:F401"/>
    <mergeCell ref="G401:H401"/>
    <mergeCell ref="I401:J401"/>
    <mergeCell ref="N401:O401"/>
    <mergeCell ref="E397:F397"/>
    <mergeCell ref="G397:H397"/>
    <mergeCell ref="I397:J397"/>
    <mergeCell ref="N397:O397"/>
    <mergeCell ref="E398:F398"/>
    <mergeCell ref="G398:H398"/>
    <mergeCell ref="I398:J398"/>
    <mergeCell ref="N398:O398"/>
    <mergeCell ref="E408:F408"/>
    <mergeCell ref="G408:H408"/>
    <mergeCell ref="I408:J408"/>
    <mergeCell ref="N408:O408"/>
    <mergeCell ref="E409:F409"/>
    <mergeCell ref="G409:H409"/>
    <mergeCell ref="I409:J409"/>
    <mergeCell ref="N409:O409"/>
    <mergeCell ref="E406:F406"/>
    <mergeCell ref="G406:H406"/>
    <mergeCell ref="I406:J406"/>
    <mergeCell ref="N406:O406"/>
    <mergeCell ref="E407:F407"/>
    <mergeCell ref="G407:H407"/>
    <mergeCell ref="I407:J407"/>
    <mergeCell ref="N407:O407"/>
    <mergeCell ref="E404:F404"/>
    <mergeCell ref="G404:H404"/>
    <mergeCell ref="I404:J404"/>
    <mergeCell ref="N404:O404"/>
    <mergeCell ref="E405:F405"/>
    <mergeCell ref="G405:H405"/>
    <mergeCell ref="I405:J405"/>
    <mergeCell ref="N405:O405"/>
    <mergeCell ref="E414:F414"/>
    <mergeCell ref="G414:H414"/>
    <mergeCell ref="I414:J414"/>
    <mergeCell ref="N414:O414"/>
    <mergeCell ref="E415:F415"/>
    <mergeCell ref="G415:H415"/>
    <mergeCell ref="I415:J415"/>
    <mergeCell ref="N415:O415"/>
    <mergeCell ref="E412:F412"/>
    <mergeCell ref="G412:H412"/>
    <mergeCell ref="I412:J412"/>
    <mergeCell ref="N412:O412"/>
    <mergeCell ref="E413:F413"/>
    <mergeCell ref="G413:H413"/>
    <mergeCell ref="I413:J413"/>
    <mergeCell ref="N413:O413"/>
    <mergeCell ref="E410:F410"/>
    <mergeCell ref="G410:H410"/>
    <mergeCell ref="I410:J410"/>
    <mergeCell ref="N410:O410"/>
    <mergeCell ref="E411:F411"/>
    <mergeCell ref="G411:H411"/>
    <mergeCell ref="I411:J411"/>
    <mergeCell ref="N411:O411"/>
    <mergeCell ref="E420:F420"/>
    <mergeCell ref="G420:H420"/>
    <mergeCell ref="I420:J420"/>
    <mergeCell ref="N420:O420"/>
    <mergeCell ref="E421:F421"/>
    <mergeCell ref="G421:H421"/>
    <mergeCell ref="I421:J421"/>
    <mergeCell ref="N421:O421"/>
    <mergeCell ref="E418:F418"/>
    <mergeCell ref="G418:H418"/>
    <mergeCell ref="I418:J418"/>
    <mergeCell ref="N418:O418"/>
    <mergeCell ref="E419:F419"/>
    <mergeCell ref="G419:H419"/>
    <mergeCell ref="I419:J419"/>
    <mergeCell ref="N419:O419"/>
    <mergeCell ref="E416:F416"/>
    <mergeCell ref="G416:H416"/>
    <mergeCell ref="I416:J416"/>
    <mergeCell ref="N416:O416"/>
    <mergeCell ref="E417:F417"/>
    <mergeCell ref="G417:H417"/>
    <mergeCell ref="I417:J417"/>
    <mergeCell ref="N417:O417"/>
    <mergeCell ref="E426:F426"/>
    <mergeCell ref="G426:H426"/>
    <mergeCell ref="I426:J426"/>
    <mergeCell ref="N426:O426"/>
    <mergeCell ref="E427:F427"/>
    <mergeCell ref="G427:H427"/>
    <mergeCell ref="I427:J427"/>
    <mergeCell ref="N427:O427"/>
    <mergeCell ref="E424:F424"/>
    <mergeCell ref="G424:H424"/>
    <mergeCell ref="I424:J424"/>
    <mergeCell ref="N424:O424"/>
    <mergeCell ref="E425:F425"/>
    <mergeCell ref="G425:H425"/>
    <mergeCell ref="I425:J425"/>
    <mergeCell ref="N425:O425"/>
    <mergeCell ref="E422:F422"/>
    <mergeCell ref="G422:H422"/>
    <mergeCell ref="I422:J422"/>
    <mergeCell ref="N422:O422"/>
    <mergeCell ref="E423:F423"/>
    <mergeCell ref="G423:H423"/>
    <mergeCell ref="I423:J423"/>
    <mergeCell ref="N423:O423"/>
    <mergeCell ref="E432:F432"/>
    <mergeCell ref="G432:H432"/>
    <mergeCell ref="I432:J432"/>
    <mergeCell ref="N432:O432"/>
    <mergeCell ref="E433:F433"/>
    <mergeCell ref="G433:H433"/>
    <mergeCell ref="I433:J433"/>
    <mergeCell ref="N433:O433"/>
    <mergeCell ref="E430:F430"/>
    <mergeCell ref="G430:H430"/>
    <mergeCell ref="I430:J430"/>
    <mergeCell ref="N430:O430"/>
    <mergeCell ref="E431:F431"/>
    <mergeCell ref="G431:H431"/>
    <mergeCell ref="I431:J431"/>
    <mergeCell ref="N431:O431"/>
    <mergeCell ref="E428:F428"/>
    <mergeCell ref="G428:H428"/>
    <mergeCell ref="I428:J428"/>
    <mergeCell ref="N428:O428"/>
    <mergeCell ref="E429:F429"/>
    <mergeCell ref="G429:H429"/>
    <mergeCell ref="I429:J429"/>
    <mergeCell ref="N429:O429"/>
    <mergeCell ref="E438:F438"/>
    <mergeCell ref="G438:H438"/>
    <mergeCell ref="I438:J438"/>
    <mergeCell ref="N438:O438"/>
    <mergeCell ref="E439:F439"/>
    <mergeCell ref="G439:H439"/>
    <mergeCell ref="I439:J439"/>
    <mergeCell ref="N439:O439"/>
    <mergeCell ref="E436:F436"/>
    <mergeCell ref="G436:H436"/>
    <mergeCell ref="I436:J436"/>
    <mergeCell ref="N436:O436"/>
    <mergeCell ref="E437:F437"/>
    <mergeCell ref="G437:H437"/>
    <mergeCell ref="I437:J437"/>
    <mergeCell ref="N437:O437"/>
    <mergeCell ref="E434:F434"/>
    <mergeCell ref="G434:H434"/>
    <mergeCell ref="I434:J434"/>
    <mergeCell ref="N434:O434"/>
    <mergeCell ref="E435:F435"/>
    <mergeCell ref="G435:H435"/>
    <mergeCell ref="I435:J435"/>
    <mergeCell ref="N435:O435"/>
    <mergeCell ref="E444:F444"/>
    <mergeCell ref="G444:H444"/>
    <mergeCell ref="I444:J444"/>
    <mergeCell ref="N444:O444"/>
    <mergeCell ref="E445:F445"/>
    <mergeCell ref="G445:H445"/>
    <mergeCell ref="I445:J445"/>
    <mergeCell ref="N445:O445"/>
    <mergeCell ref="E442:F442"/>
    <mergeCell ref="G442:H442"/>
    <mergeCell ref="I442:J442"/>
    <mergeCell ref="N442:O442"/>
    <mergeCell ref="E443:F443"/>
    <mergeCell ref="G443:H443"/>
    <mergeCell ref="I443:J443"/>
    <mergeCell ref="N443:O443"/>
    <mergeCell ref="E440:F440"/>
    <mergeCell ref="G440:H440"/>
    <mergeCell ref="I440:J440"/>
    <mergeCell ref="N440:O440"/>
    <mergeCell ref="E441:F441"/>
    <mergeCell ref="G441:H441"/>
    <mergeCell ref="I441:J441"/>
    <mergeCell ref="N441:O441"/>
    <mergeCell ref="E450:F450"/>
    <mergeCell ref="G450:H450"/>
    <mergeCell ref="I450:J450"/>
    <mergeCell ref="N450:O450"/>
    <mergeCell ref="E451:F451"/>
    <mergeCell ref="G451:H451"/>
    <mergeCell ref="I451:J451"/>
    <mergeCell ref="N451:O451"/>
    <mergeCell ref="E448:F448"/>
    <mergeCell ref="G448:H448"/>
    <mergeCell ref="I448:J448"/>
    <mergeCell ref="N448:O448"/>
    <mergeCell ref="E449:F449"/>
    <mergeCell ref="G449:H449"/>
    <mergeCell ref="I449:J449"/>
    <mergeCell ref="N449:O449"/>
    <mergeCell ref="E446:F446"/>
    <mergeCell ref="G446:H446"/>
    <mergeCell ref="I446:J446"/>
    <mergeCell ref="N446:O446"/>
    <mergeCell ref="E447:F447"/>
    <mergeCell ref="G447:H447"/>
    <mergeCell ref="I447:J447"/>
    <mergeCell ref="N447:O447"/>
    <mergeCell ref="E456:F456"/>
    <mergeCell ref="G456:H456"/>
    <mergeCell ref="I456:J456"/>
    <mergeCell ref="N456:O456"/>
    <mergeCell ref="E457:F457"/>
    <mergeCell ref="G457:H457"/>
    <mergeCell ref="I457:J457"/>
    <mergeCell ref="N457:O457"/>
    <mergeCell ref="E454:F454"/>
    <mergeCell ref="G454:H454"/>
    <mergeCell ref="I454:J454"/>
    <mergeCell ref="N454:O454"/>
    <mergeCell ref="E455:F455"/>
    <mergeCell ref="G455:H455"/>
    <mergeCell ref="I455:J455"/>
    <mergeCell ref="N455:O455"/>
    <mergeCell ref="E452:F452"/>
    <mergeCell ref="G452:H452"/>
    <mergeCell ref="I452:J452"/>
    <mergeCell ref="N452:O452"/>
    <mergeCell ref="E453:F453"/>
    <mergeCell ref="G453:H453"/>
    <mergeCell ref="I453:J453"/>
    <mergeCell ref="N453:O453"/>
    <mergeCell ref="E462:F462"/>
    <mergeCell ref="G462:H462"/>
    <mergeCell ref="I462:J462"/>
    <mergeCell ref="E460:F460"/>
    <mergeCell ref="G460:H460"/>
    <mergeCell ref="I460:J460"/>
    <mergeCell ref="N460:O460"/>
    <mergeCell ref="E461:F461"/>
    <mergeCell ref="G461:H461"/>
    <mergeCell ref="I461:J461"/>
    <mergeCell ref="N461:O461"/>
    <mergeCell ref="E458:F458"/>
    <mergeCell ref="G458:H458"/>
    <mergeCell ref="I458:J458"/>
    <mergeCell ref="N458:O458"/>
    <mergeCell ref="E459:F459"/>
    <mergeCell ref="G459:H459"/>
    <mergeCell ref="I459:J459"/>
    <mergeCell ref="N459:O4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workbookViewId="0">
      <selection activeCell="B12" sqref="B12"/>
    </sheetView>
  </sheetViews>
  <sheetFormatPr defaultRowHeight="15" x14ac:dyDescent="0.25"/>
  <cols>
    <col min="1" max="1" width="18.85546875" style="7" customWidth="1"/>
    <col min="2" max="2" width="16.5703125" style="7" customWidth="1"/>
    <col min="3" max="3" width="15.140625" style="7" customWidth="1"/>
    <col min="4" max="4" width="16.7109375" style="7" customWidth="1"/>
    <col min="5" max="5" width="19.42578125" style="7" customWidth="1"/>
    <col min="6" max="6" width="15.7109375" style="7" customWidth="1"/>
    <col min="7" max="256" width="9.140625" style="7"/>
    <col min="257" max="257" width="18.85546875" style="7" customWidth="1"/>
    <col min="258" max="258" width="16.5703125" style="7" customWidth="1"/>
    <col min="259" max="259" width="15.140625" style="7" customWidth="1"/>
    <col min="260" max="260" width="16.7109375" style="7" customWidth="1"/>
    <col min="261" max="261" width="19.42578125" style="7" customWidth="1"/>
    <col min="262" max="262" width="15.7109375" style="7" customWidth="1"/>
    <col min="263" max="512" width="9.140625" style="7"/>
    <col min="513" max="513" width="18.85546875" style="7" customWidth="1"/>
    <col min="514" max="514" width="16.5703125" style="7" customWidth="1"/>
    <col min="515" max="515" width="15.140625" style="7" customWidth="1"/>
    <col min="516" max="516" width="16.7109375" style="7" customWidth="1"/>
    <col min="517" max="517" width="19.42578125" style="7" customWidth="1"/>
    <col min="518" max="518" width="15.7109375" style="7" customWidth="1"/>
    <col min="519" max="768" width="9.140625" style="7"/>
    <col min="769" max="769" width="18.85546875" style="7" customWidth="1"/>
    <col min="770" max="770" width="16.5703125" style="7" customWidth="1"/>
    <col min="771" max="771" width="15.140625" style="7" customWidth="1"/>
    <col min="772" max="772" width="16.7109375" style="7" customWidth="1"/>
    <col min="773" max="773" width="19.42578125" style="7" customWidth="1"/>
    <col min="774" max="774" width="15.7109375" style="7" customWidth="1"/>
    <col min="775" max="1024" width="9.140625" style="7"/>
    <col min="1025" max="1025" width="18.85546875" style="7" customWidth="1"/>
    <col min="1026" max="1026" width="16.5703125" style="7" customWidth="1"/>
    <col min="1027" max="1027" width="15.140625" style="7" customWidth="1"/>
    <col min="1028" max="1028" width="16.7109375" style="7" customWidth="1"/>
    <col min="1029" max="1029" width="19.42578125" style="7" customWidth="1"/>
    <col min="1030" max="1030" width="15.7109375" style="7" customWidth="1"/>
    <col min="1031" max="1280" width="9.140625" style="7"/>
    <col min="1281" max="1281" width="18.85546875" style="7" customWidth="1"/>
    <col min="1282" max="1282" width="16.5703125" style="7" customWidth="1"/>
    <col min="1283" max="1283" width="15.140625" style="7" customWidth="1"/>
    <col min="1284" max="1284" width="16.7109375" style="7" customWidth="1"/>
    <col min="1285" max="1285" width="19.42578125" style="7" customWidth="1"/>
    <col min="1286" max="1286" width="15.7109375" style="7" customWidth="1"/>
    <col min="1287" max="1536" width="9.140625" style="7"/>
    <col min="1537" max="1537" width="18.85546875" style="7" customWidth="1"/>
    <col min="1538" max="1538" width="16.5703125" style="7" customWidth="1"/>
    <col min="1539" max="1539" width="15.140625" style="7" customWidth="1"/>
    <col min="1540" max="1540" width="16.7109375" style="7" customWidth="1"/>
    <col min="1541" max="1541" width="19.42578125" style="7" customWidth="1"/>
    <col min="1542" max="1542" width="15.7109375" style="7" customWidth="1"/>
    <col min="1543" max="1792" width="9.140625" style="7"/>
    <col min="1793" max="1793" width="18.85546875" style="7" customWidth="1"/>
    <col min="1794" max="1794" width="16.5703125" style="7" customWidth="1"/>
    <col min="1795" max="1795" width="15.140625" style="7" customWidth="1"/>
    <col min="1796" max="1796" width="16.7109375" style="7" customWidth="1"/>
    <col min="1797" max="1797" width="19.42578125" style="7" customWidth="1"/>
    <col min="1798" max="1798" width="15.7109375" style="7" customWidth="1"/>
    <col min="1799" max="2048" width="9.140625" style="7"/>
    <col min="2049" max="2049" width="18.85546875" style="7" customWidth="1"/>
    <col min="2050" max="2050" width="16.5703125" style="7" customWidth="1"/>
    <col min="2051" max="2051" width="15.140625" style="7" customWidth="1"/>
    <col min="2052" max="2052" width="16.7109375" style="7" customWidth="1"/>
    <col min="2053" max="2053" width="19.42578125" style="7" customWidth="1"/>
    <col min="2054" max="2054" width="15.7109375" style="7" customWidth="1"/>
    <col min="2055" max="2304" width="9.140625" style="7"/>
    <col min="2305" max="2305" width="18.85546875" style="7" customWidth="1"/>
    <col min="2306" max="2306" width="16.5703125" style="7" customWidth="1"/>
    <col min="2307" max="2307" width="15.140625" style="7" customWidth="1"/>
    <col min="2308" max="2308" width="16.7109375" style="7" customWidth="1"/>
    <col min="2309" max="2309" width="19.42578125" style="7" customWidth="1"/>
    <col min="2310" max="2310" width="15.7109375" style="7" customWidth="1"/>
    <col min="2311" max="2560" width="9.140625" style="7"/>
    <col min="2561" max="2561" width="18.85546875" style="7" customWidth="1"/>
    <col min="2562" max="2562" width="16.5703125" style="7" customWidth="1"/>
    <col min="2563" max="2563" width="15.140625" style="7" customWidth="1"/>
    <col min="2564" max="2564" width="16.7109375" style="7" customWidth="1"/>
    <col min="2565" max="2565" width="19.42578125" style="7" customWidth="1"/>
    <col min="2566" max="2566" width="15.7109375" style="7" customWidth="1"/>
    <col min="2567" max="2816" width="9.140625" style="7"/>
    <col min="2817" max="2817" width="18.85546875" style="7" customWidth="1"/>
    <col min="2818" max="2818" width="16.5703125" style="7" customWidth="1"/>
    <col min="2819" max="2819" width="15.140625" style="7" customWidth="1"/>
    <col min="2820" max="2820" width="16.7109375" style="7" customWidth="1"/>
    <col min="2821" max="2821" width="19.42578125" style="7" customWidth="1"/>
    <col min="2822" max="2822" width="15.7109375" style="7" customWidth="1"/>
    <col min="2823" max="3072" width="9.140625" style="7"/>
    <col min="3073" max="3073" width="18.85546875" style="7" customWidth="1"/>
    <col min="3074" max="3074" width="16.5703125" style="7" customWidth="1"/>
    <col min="3075" max="3075" width="15.140625" style="7" customWidth="1"/>
    <col min="3076" max="3076" width="16.7109375" style="7" customWidth="1"/>
    <col min="3077" max="3077" width="19.42578125" style="7" customWidth="1"/>
    <col min="3078" max="3078" width="15.7109375" style="7" customWidth="1"/>
    <col min="3079" max="3328" width="9.140625" style="7"/>
    <col min="3329" max="3329" width="18.85546875" style="7" customWidth="1"/>
    <col min="3330" max="3330" width="16.5703125" style="7" customWidth="1"/>
    <col min="3331" max="3331" width="15.140625" style="7" customWidth="1"/>
    <col min="3332" max="3332" width="16.7109375" style="7" customWidth="1"/>
    <col min="3333" max="3333" width="19.42578125" style="7" customWidth="1"/>
    <col min="3334" max="3334" width="15.7109375" style="7" customWidth="1"/>
    <col min="3335" max="3584" width="9.140625" style="7"/>
    <col min="3585" max="3585" width="18.85546875" style="7" customWidth="1"/>
    <col min="3586" max="3586" width="16.5703125" style="7" customWidth="1"/>
    <col min="3587" max="3587" width="15.140625" style="7" customWidth="1"/>
    <col min="3588" max="3588" width="16.7109375" style="7" customWidth="1"/>
    <col min="3589" max="3589" width="19.42578125" style="7" customWidth="1"/>
    <col min="3590" max="3590" width="15.7109375" style="7" customWidth="1"/>
    <col min="3591" max="3840" width="9.140625" style="7"/>
    <col min="3841" max="3841" width="18.85546875" style="7" customWidth="1"/>
    <col min="3842" max="3842" width="16.5703125" style="7" customWidth="1"/>
    <col min="3843" max="3843" width="15.140625" style="7" customWidth="1"/>
    <col min="3844" max="3844" width="16.7109375" style="7" customWidth="1"/>
    <col min="3845" max="3845" width="19.42578125" style="7" customWidth="1"/>
    <col min="3846" max="3846" width="15.7109375" style="7" customWidth="1"/>
    <col min="3847" max="4096" width="9.140625" style="7"/>
    <col min="4097" max="4097" width="18.85546875" style="7" customWidth="1"/>
    <col min="4098" max="4098" width="16.5703125" style="7" customWidth="1"/>
    <col min="4099" max="4099" width="15.140625" style="7" customWidth="1"/>
    <col min="4100" max="4100" width="16.7109375" style="7" customWidth="1"/>
    <col min="4101" max="4101" width="19.42578125" style="7" customWidth="1"/>
    <col min="4102" max="4102" width="15.7109375" style="7" customWidth="1"/>
    <col min="4103" max="4352" width="9.140625" style="7"/>
    <col min="4353" max="4353" width="18.85546875" style="7" customWidth="1"/>
    <col min="4354" max="4354" width="16.5703125" style="7" customWidth="1"/>
    <col min="4355" max="4355" width="15.140625" style="7" customWidth="1"/>
    <col min="4356" max="4356" width="16.7109375" style="7" customWidth="1"/>
    <col min="4357" max="4357" width="19.42578125" style="7" customWidth="1"/>
    <col min="4358" max="4358" width="15.7109375" style="7" customWidth="1"/>
    <col min="4359" max="4608" width="9.140625" style="7"/>
    <col min="4609" max="4609" width="18.85546875" style="7" customWidth="1"/>
    <col min="4610" max="4610" width="16.5703125" style="7" customWidth="1"/>
    <col min="4611" max="4611" width="15.140625" style="7" customWidth="1"/>
    <col min="4612" max="4612" width="16.7109375" style="7" customWidth="1"/>
    <col min="4613" max="4613" width="19.42578125" style="7" customWidth="1"/>
    <col min="4614" max="4614" width="15.7109375" style="7" customWidth="1"/>
    <col min="4615" max="4864" width="9.140625" style="7"/>
    <col min="4865" max="4865" width="18.85546875" style="7" customWidth="1"/>
    <col min="4866" max="4866" width="16.5703125" style="7" customWidth="1"/>
    <col min="4867" max="4867" width="15.140625" style="7" customWidth="1"/>
    <col min="4868" max="4868" width="16.7109375" style="7" customWidth="1"/>
    <col min="4869" max="4869" width="19.42578125" style="7" customWidth="1"/>
    <col min="4870" max="4870" width="15.7109375" style="7" customWidth="1"/>
    <col min="4871" max="5120" width="9.140625" style="7"/>
    <col min="5121" max="5121" width="18.85546875" style="7" customWidth="1"/>
    <col min="5122" max="5122" width="16.5703125" style="7" customWidth="1"/>
    <col min="5123" max="5123" width="15.140625" style="7" customWidth="1"/>
    <col min="5124" max="5124" width="16.7109375" style="7" customWidth="1"/>
    <col min="5125" max="5125" width="19.42578125" style="7" customWidth="1"/>
    <col min="5126" max="5126" width="15.7109375" style="7" customWidth="1"/>
    <col min="5127" max="5376" width="9.140625" style="7"/>
    <col min="5377" max="5377" width="18.85546875" style="7" customWidth="1"/>
    <col min="5378" max="5378" width="16.5703125" style="7" customWidth="1"/>
    <col min="5379" max="5379" width="15.140625" style="7" customWidth="1"/>
    <col min="5380" max="5380" width="16.7109375" style="7" customWidth="1"/>
    <col min="5381" max="5381" width="19.42578125" style="7" customWidth="1"/>
    <col min="5382" max="5382" width="15.7109375" style="7" customWidth="1"/>
    <col min="5383" max="5632" width="9.140625" style="7"/>
    <col min="5633" max="5633" width="18.85546875" style="7" customWidth="1"/>
    <col min="5634" max="5634" width="16.5703125" style="7" customWidth="1"/>
    <col min="5635" max="5635" width="15.140625" style="7" customWidth="1"/>
    <col min="5636" max="5636" width="16.7109375" style="7" customWidth="1"/>
    <col min="5637" max="5637" width="19.42578125" style="7" customWidth="1"/>
    <col min="5638" max="5638" width="15.7109375" style="7" customWidth="1"/>
    <col min="5639" max="5888" width="9.140625" style="7"/>
    <col min="5889" max="5889" width="18.85546875" style="7" customWidth="1"/>
    <col min="5890" max="5890" width="16.5703125" style="7" customWidth="1"/>
    <col min="5891" max="5891" width="15.140625" style="7" customWidth="1"/>
    <col min="5892" max="5892" width="16.7109375" style="7" customWidth="1"/>
    <col min="5893" max="5893" width="19.42578125" style="7" customWidth="1"/>
    <col min="5894" max="5894" width="15.7109375" style="7" customWidth="1"/>
    <col min="5895" max="6144" width="9.140625" style="7"/>
    <col min="6145" max="6145" width="18.85546875" style="7" customWidth="1"/>
    <col min="6146" max="6146" width="16.5703125" style="7" customWidth="1"/>
    <col min="6147" max="6147" width="15.140625" style="7" customWidth="1"/>
    <col min="6148" max="6148" width="16.7109375" style="7" customWidth="1"/>
    <col min="6149" max="6149" width="19.42578125" style="7" customWidth="1"/>
    <col min="6150" max="6150" width="15.7109375" style="7" customWidth="1"/>
    <col min="6151" max="6400" width="9.140625" style="7"/>
    <col min="6401" max="6401" width="18.85546875" style="7" customWidth="1"/>
    <col min="6402" max="6402" width="16.5703125" style="7" customWidth="1"/>
    <col min="6403" max="6403" width="15.140625" style="7" customWidth="1"/>
    <col min="6404" max="6404" width="16.7109375" style="7" customWidth="1"/>
    <col min="6405" max="6405" width="19.42578125" style="7" customWidth="1"/>
    <col min="6406" max="6406" width="15.7109375" style="7" customWidth="1"/>
    <col min="6407" max="6656" width="9.140625" style="7"/>
    <col min="6657" max="6657" width="18.85546875" style="7" customWidth="1"/>
    <col min="6658" max="6658" width="16.5703125" style="7" customWidth="1"/>
    <col min="6659" max="6659" width="15.140625" style="7" customWidth="1"/>
    <col min="6660" max="6660" width="16.7109375" style="7" customWidth="1"/>
    <col min="6661" max="6661" width="19.42578125" style="7" customWidth="1"/>
    <col min="6662" max="6662" width="15.7109375" style="7" customWidth="1"/>
    <col min="6663" max="6912" width="9.140625" style="7"/>
    <col min="6913" max="6913" width="18.85546875" style="7" customWidth="1"/>
    <col min="6914" max="6914" width="16.5703125" style="7" customWidth="1"/>
    <col min="6915" max="6915" width="15.140625" style="7" customWidth="1"/>
    <col min="6916" max="6916" width="16.7109375" style="7" customWidth="1"/>
    <col min="6917" max="6917" width="19.42578125" style="7" customWidth="1"/>
    <col min="6918" max="6918" width="15.7109375" style="7" customWidth="1"/>
    <col min="6919" max="7168" width="9.140625" style="7"/>
    <col min="7169" max="7169" width="18.85546875" style="7" customWidth="1"/>
    <col min="7170" max="7170" width="16.5703125" style="7" customWidth="1"/>
    <col min="7171" max="7171" width="15.140625" style="7" customWidth="1"/>
    <col min="7172" max="7172" width="16.7109375" style="7" customWidth="1"/>
    <col min="7173" max="7173" width="19.42578125" style="7" customWidth="1"/>
    <col min="7174" max="7174" width="15.7109375" style="7" customWidth="1"/>
    <col min="7175" max="7424" width="9.140625" style="7"/>
    <col min="7425" max="7425" width="18.85546875" style="7" customWidth="1"/>
    <col min="7426" max="7426" width="16.5703125" style="7" customWidth="1"/>
    <col min="7427" max="7427" width="15.140625" style="7" customWidth="1"/>
    <col min="7428" max="7428" width="16.7109375" style="7" customWidth="1"/>
    <col min="7429" max="7429" width="19.42578125" style="7" customWidth="1"/>
    <col min="7430" max="7430" width="15.7109375" style="7" customWidth="1"/>
    <col min="7431" max="7680" width="9.140625" style="7"/>
    <col min="7681" max="7681" width="18.85546875" style="7" customWidth="1"/>
    <col min="7682" max="7682" width="16.5703125" style="7" customWidth="1"/>
    <col min="7683" max="7683" width="15.140625" style="7" customWidth="1"/>
    <col min="7684" max="7684" width="16.7109375" style="7" customWidth="1"/>
    <col min="7685" max="7685" width="19.42578125" style="7" customWidth="1"/>
    <col min="7686" max="7686" width="15.7109375" style="7" customWidth="1"/>
    <col min="7687" max="7936" width="9.140625" style="7"/>
    <col min="7937" max="7937" width="18.85546875" style="7" customWidth="1"/>
    <col min="7938" max="7938" width="16.5703125" style="7" customWidth="1"/>
    <col min="7939" max="7939" width="15.140625" style="7" customWidth="1"/>
    <col min="7940" max="7940" width="16.7109375" style="7" customWidth="1"/>
    <col min="7941" max="7941" width="19.42578125" style="7" customWidth="1"/>
    <col min="7942" max="7942" width="15.7109375" style="7" customWidth="1"/>
    <col min="7943" max="8192" width="9.140625" style="7"/>
    <col min="8193" max="8193" width="18.85546875" style="7" customWidth="1"/>
    <col min="8194" max="8194" width="16.5703125" style="7" customWidth="1"/>
    <col min="8195" max="8195" width="15.140625" style="7" customWidth="1"/>
    <col min="8196" max="8196" width="16.7109375" style="7" customWidth="1"/>
    <col min="8197" max="8197" width="19.42578125" style="7" customWidth="1"/>
    <col min="8198" max="8198" width="15.7109375" style="7" customWidth="1"/>
    <col min="8199" max="8448" width="9.140625" style="7"/>
    <col min="8449" max="8449" width="18.85546875" style="7" customWidth="1"/>
    <col min="8450" max="8450" width="16.5703125" style="7" customWidth="1"/>
    <col min="8451" max="8451" width="15.140625" style="7" customWidth="1"/>
    <col min="8452" max="8452" width="16.7109375" style="7" customWidth="1"/>
    <col min="8453" max="8453" width="19.42578125" style="7" customWidth="1"/>
    <col min="8454" max="8454" width="15.7109375" style="7" customWidth="1"/>
    <col min="8455" max="8704" width="9.140625" style="7"/>
    <col min="8705" max="8705" width="18.85546875" style="7" customWidth="1"/>
    <col min="8706" max="8706" width="16.5703125" style="7" customWidth="1"/>
    <col min="8707" max="8707" width="15.140625" style="7" customWidth="1"/>
    <col min="8708" max="8708" width="16.7109375" style="7" customWidth="1"/>
    <col min="8709" max="8709" width="19.42578125" style="7" customWidth="1"/>
    <col min="8710" max="8710" width="15.7109375" style="7" customWidth="1"/>
    <col min="8711" max="8960" width="9.140625" style="7"/>
    <col min="8961" max="8961" width="18.85546875" style="7" customWidth="1"/>
    <col min="8962" max="8962" width="16.5703125" style="7" customWidth="1"/>
    <col min="8963" max="8963" width="15.140625" style="7" customWidth="1"/>
    <col min="8964" max="8964" width="16.7109375" style="7" customWidth="1"/>
    <col min="8965" max="8965" width="19.42578125" style="7" customWidth="1"/>
    <col min="8966" max="8966" width="15.7109375" style="7" customWidth="1"/>
    <col min="8967" max="9216" width="9.140625" style="7"/>
    <col min="9217" max="9217" width="18.85546875" style="7" customWidth="1"/>
    <col min="9218" max="9218" width="16.5703125" style="7" customWidth="1"/>
    <col min="9219" max="9219" width="15.140625" style="7" customWidth="1"/>
    <col min="9220" max="9220" width="16.7109375" style="7" customWidth="1"/>
    <col min="9221" max="9221" width="19.42578125" style="7" customWidth="1"/>
    <col min="9222" max="9222" width="15.7109375" style="7" customWidth="1"/>
    <col min="9223" max="9472" width="9.140625" style="7"/>
    <col min="9473" max="9473" width="18.85546875" style="7" customWidth="1"/>
    <col min="9474" max="9474" width="16.5703125" style="7" customWidth="1"/>
    <col min="9475" max="9475" width="15.140625" style="7" customWidth="1"/>
    <col min="9476" max="9476" width="16.7109375" style="7" customWidth="1"/>
    <col min="9477" max="9477" width="19.42578125" style="7" customWidth="1"/>
    <col min="9478" max="9478" width="15.7109375" style="7" customWidth="1"/>
    <col min="9479" max="9728" width="9.140625" style="7"/>
    <col min="9729" max="9729" width="18.85546875" style="7" customWidth="1"/>
    <col min="9730" max="9730" width="16.5703125" style="7" customWidth="1"/>
    <col min="9731" max="9731" width="15.140625" style="7" customWidth="1"/>
    <col min="9732" max="9732" width="16.7109375" style="7" customWidth="1"/>
    <col min="9733" max="9733" width="19.42578125" style="7" customWidth="1"/>
    <col min="9734" max="9734" width="15.7109375" style="7" customWidth="1"/>
    <col min="9735" max="9984" width="9.140625" style="7"/>
    <col min="9985" max="9985" width="18.85546875" style="7" customWidth="1"/>
    <col min="9986" max="9986" width="16.5703125" style="7" customWidth="1"/>
    <col min="9987" max="9987" width="15.140625" style="7" customWidth="1"/>
    <col min="9988" max="9988" width="16.7109375" style="7" customWidth="1"/>
    <col min="9989" max="9989" width="19.42578125" style="7" customWidth="1"/>
    <col min="9990" max="9990" width="15.7109375" style="7" customWidth="1"/>
    <col min="9991" max="10240" width="9.140625" style="7"/>
    <col min="10241" max="10241" width="18.85546875" style="7" customWidth="1"/>
    <col min="10242" max="10242" width="16.5703125" style="7" customWidth="1"/>
    <col min="10243" max="10243" width="15.140625" style="7" customWidth="1"/>
    <col min="10244" max="10244" width="16.7109375" style="7" customWidth="1"/>
    <col min="10245" max="10245" width="19.42578125" style="7" customWidth="1"/>
    <col min="10246" max="10246" width="15.7109375" style="7" customWidth="1"/>
    <col min="10247" max="10496" width="9.140625" style="7"/>
    <col min="10497" max="10497" width="18.85546875" style="7" customWidth="1"/>
    <col min="10498" max="10498" width="16.5703125" style="7" customWidth="1"/>
    <col min="10499" max="10499" width="15.140625" style="7" customWidth="1"/>
    <col min="10500" max="10500" width="16.7109375" style="7" customWidth="1"/>
    <col min="10501" max="10501" width="19.42578125" style="7" customWidth="1"/>
    <col min="10502" max="10502" width="15.7109375" style="7" customWidth="1"/>
    <col min="10503" max="10752" width="9.140625" style="7"/>
    <col min="10753" max="10753" width="18.85546875" style="7" customWidth="1"/>
    <col min="10754" max="10754" width="16.5703125" style="7" customWidth="1"/>
    <col min="10755" max="10755" width="15.140625" style="7" customWidth="1"/>
    <col min="10756" max="10756" width="16.7109375" style="7" customWidth="1"/>
    <col min="10757" max="10757" width="19.42578125" style="7" customWidth="1"/>
    <col min="10758" max="10758" width="15.7109375" style="7" customWidth="1"/>
    <col min="10759" max="11008" width="9.140625" style="7"/>
    <col min="11009" max="11009" width="18.85546875" style="7" customWidth="1"/>
    <col min="11010" max="11010" width="16.5703125" style="7" customWidth="1"/>
    <col min="11011" max="11011" width="15.140625" style="7" customWidth="1"/>
    <col min="11012" max="11012" width="16.7109375" style="7" customWidth="1"/>
    <col min="11013" max="11013" width="19.42578125" style="7" customWidth="1"/>
    <col min="11014" max="11014" width="15.7109375" style="7" customWidth="1"/>
    <col min="11015" max="11264" width="9.140625" style="7"/>
    <col min="11265" max="11265" width="18.85546875" style="7" customWidth="1"/>
    <col min="11266" max="11266" width="16.5703125" style="7" customWidth="1"/>
    <col min="11267" max="11267" width="15.140625" style="7" customWidth="1"/>
    <col min="11268" max="11268" width="16.7109375" style="7" customWidth="1"/>
    <col min="11269" max="11269" width="19.42578125" style="7" customWidth="1"/>
    <col min="11270" max="11270" width="15.7109375" style="7" customWidth="1"/>
    <col min="11271" max="11520" width="9.140625" style="7"/>
    <col min="11521" max="11521" width="18.85546875" style="7" customWidth="1"/>
    <col min="11522" max="11522" width="16.5703125" style="7" customWidth="1"/>
    <col min="11523" max="11523" width="15.140625" style="7" customWidth="1"/>
    <col min="11524" max="11524" width="16.7109375" style="7" customWidth="1"/>
    <col min="11525" max="11525" width="19.42578125" style="7" customWidth="1"/>
    <col min="11526" max="11526" width="15.7109375" style="7" customWidth="1"/>
    <col min="11527" max="11776" width="9.140625" style="7"/>
    <col min="11777" max="11777" width="18.85546875" style="7" customWidth="1"/>
    <col min="11778" max="11778" width="16.5703125" style="7" customWidth="1"/>
    <col min="11779" max="11779" width="15.140625" style="7" customWidth="1"/>
    <col min="11780" max="11780" width="16.7109375" style="7" customWidth="1"/>
    <col min="11781" max="11781" width="19.42578125" style="7" customWidth="1"/>
    <col min="11782" max="11782" width="15.7109375" style="7" customWidth="1"/>
    <col min="11783" max="12032" width="9.140625" style="7"/>
    <col min="12033" max="12033" width="18.85546875" style="7" customWidth="1"/>
    <col min="12034" max="12034" width="16.5703125" style="7" customWidth="1"/>
    <col min="12035" max="12035" width="15.140625" style="7" customWidth="1"/>
    <col min="12036" max="12036" width="16.7109375" style="7" customWidth="1"/>
    <col min="12037" max="12037" width="19.42578125" style="7" customWidth="1"/>
    <col min="12038" max="12038" width="15.7109375" style="7" customWidth="1"/>
    <col min="12039" max="12288" width="9.140625" style="7"/>
    <col min="12289" max="12289" width="18.85546875" style="7" customWidth="1"/>
    <col min="12290" max="12290" width="16.5703125" style="7" customWidth="1"/>
    <col min="12291" max="12291" width="15.140625" style="7" customWidth="1"/>
    <col min="12292" max="12292" width="16.7109375" style="7" customWidth="1"/>
    <col min="12293" max="12293" width="19.42578125" style="7" customWidth="1"/>
    <col min="12294" max="12294" width="15.7109375" style="7" customWidth="1"/>
    <col min="12295" max="12544" width="9.140625" style="7"/>
    <col min="12545" max="12545" width="18.85546875" style="7" customWidth="1"/>
    <col min="12546" max="12546" width="16.5703125" style="7" customWidth="1"/>
    <col min="12547" max="12547" width="15.140625" style="7" customWidth="1"/>
    <col min="12548" max="12548" width="16.7109375" style="7" customWidth="1"/>
    <col min="12549" max="12549" width="19.42578125" style="7" customWidth="1"/>
    <col min="12550" max="12550" width="15.7109375" style="7" customWidth="1"/>
    <col min="12551" max="12800" width="9.140625" style="7"/>
    <col min="12801" max="12801" width="18.85546875" style="7" customWidth="1"/>
    <col min="12802" max="12802" width="16.5703125" style="7" customWidth="1"/>
    <col min="12803" max="12803" width="15.140625" style="7" customWidth="1"/>
    <col min="12804" max="12804" width="16.7109375" style="7" customWidth="1"/>
    <col min="12805" max="12805" width="19.42578125" style="7" customWidth="1"/>
    <col min="12806" max="12806" width="15.7109375" style="7" customWidth="1"/>
    <col min="12807" max="13056" width="9.140625" style="7"/>
    <col min="13057" max="13057" width="18.85546875" style="7" customWidth="1"/>
    <col min="13058" max="13058" width="16.5703125" style="7" customWidth="1"/>
    <col min="13059" max="13059" width="15.140625" style="7" customWidth="1"/>
    <col min="13060" max="13060" width="16.7109375" style="7" customWidth="1"/>
    <col min="13061" max="13061" width="19.42578125" style="7" customWidth="1"/>
    <col min="13062" max="13062" width="15.7109375" style="7" customWidth="1"/>
    <col min="13063" max="13312" width="9.140625" style="7"/>
    <col min="13313" max="13313" width="18.85546875" style="7" customWidth="1"/>
    <col min="13314" max="13314" width="16.5703125" style="7" customWidth="1"/>
    <col min="13315" max="13315" width="15.140625" style="7" customWidth="1"/>
    <col min="13316" max="13316" width="16.7109375" style="7" customWidth="1"/>
    <col min="13317" max="13317" width="19.42578125" style="7" customWidth="1"/>
    <col min="13318" max="13318" width="15.7109375" style="7" customWidth="1"/>
    <col min="13319" max="13568" width="9.140625" style="7"/>
    <col min="13569" max="13569" width="18.85546875" style="7" customWidth="1"/>
    <col min="13570" max="13570" width="16.5703125" style="7" customWidth="1"/>
    <col min="13571" max="13571" width="15.140625" style="7" customWidth="1"/>
    <col min="13572" max="13572" width="16.7109375" style="7" customWidth="1"/>
    <col min="13573" max="13573" width="19.42578125" style="7" customWidth="1"/>
    <col min="13574" max="13574" width="15.7109375" style="7" customWidth="1"/>
    <col min="13575" max="13824" width="9.140625" style="7"/>
    <col min="13825" max="13825" width="18.85546875" style="7" customWidth="1"/>
    <col min="13826" max="13826" width="16.5703125" style="7" customWidth="1"/>
    <col min="13827" max="13827" width="15.140625" style="7" customWidth="1"/>
    <col min="13828" max="13828" width="16.7109375" style="7" customWidth="1"/>
    <col min="13829" max="13829" width="19.42578125" style="7" customWidth="1"/>
    <col min="13830" max="13830" width="15.7109375" style="7" customWidth="1"/>
    <col min="13831" max="14080" width="9.140625" style="7"/>
    <col min="14081" max="14081" width="18.85546875" style="7" customWidth="1"/>
    <col min="14082" max="14082" width="16.5703125" style="7" customWidth="1"/>
    <col min="14083" max="14083" width="15.140625" style="7" customWidth="1"/>
    <col min="14084" max="14084" width="16.7109375" style="7" customWidth="1"/>
    <col min="14085" max="14085" width="19.42578125" style="7" customWidth="1"/>
    <col min="14086" max="14086" width="15.7109375" style="7" customWidth="1"/>
    <col min="14087" max="14336" width="9.140625" style="7"/>
    <col min="14337" max="14337" width="18.85546875" style="7" customWidth="1"/>
    <col min="14338" max="14338" width="16.5703125" style="7" customWidth="1"/>
    <col min="14339" max="14339" width="15.140625" style="7" customWidth="1"/>
    <col min="14340" max="14340" width="16.7109375" style="7" customWidth="1"/>
    <col min="14341" max="14341" width="19.42578125" style="7" customWidth="1"/>
    <col min="14342" max="14342" width="15.7109375" style="7" customWidth="1"/>
    <col min="14343" max="14592" width="9.140625" style="7"/>
    <col min="14593" max="14593" width="18.85546875" style="7" customWidth="1"/>
    <col min="14594" max="14594" width="16.5703125" style="7" customWidth="1"/>
    <col min="14595" max="14595" width="15.140625" style="7" customWidth="1"/>
    <col min="14596" max="14596" width="16.7109375" style="7" customWidth="1"/>
    <col min="14597" max="14597" width="19.42578125" style="7" customWidth="1"/>
    <col min="14598" max="14598" width="15.7109375" style="7" customWidth="1"/>
    <col min="14599" max="14848" width="9.140625" style="7"/>
    <col min="14849" max="14849" width="18.85546875" style="7" customWidth="1"/>
    <col min="14850" max="14850" width="16.5703125" style="7" customWidth="1"/>
    <col min="14851" max="14851" width="15.140625" style="7" customWidth="1"/>
    <col min="14852" max="14852" width="16.7109375" style="7" customWidth="1"/>
    <col min="14853" max="14853" width="19.42578125" style="7" customWidth="1"/>
    <col min="14854" max="14854" width="15.7109375" style="7" customWidth="1"/>
    <col min="14855" max="15104" width="9.140625" style="7"/>
    <col min="15105" max="15105" width="18.85546875" style="7" customWidth="1"/>
    <col min="15106" max="15106" width="16.5703125" style="7" customWidth="1"/>
    <col min="15107" max="15107" width="15.140625" style="7" customWidth="1"/>
    <col min="15108" max="15108" width="16.7109375" style="7" customWidth="1"/>
    <col min="15109" max="15109" width="19.42578125" style="7" customWidth="1"/>
    <col min="15110" max="15110" width="15.7109375" style="7" customWidth="1"/>
    <col min="15111" max="15360" width="9.140625" style="7"/>
    <col min="15361" max="15361" width="18.85546875" style="7" customWidth="1"/>
    <col min="15362" max="15362" width="16.5703125" style="7" customWidth="1"/>
    <col min="15363" max="15363" width="15.140625" style="7" customWidth="1"/>
    <col min="15364" max="15364" width="16.7109375" style="7" customWidth="1"/>
    <col min="15365" max="15365" width="19.42578125" style="7" customWidth="1"/>
    <col min="15366" max="15366" width="15.7109375" style="7" customWidth="1"/>
    <col min="15367" max="15616" width="9.140625" style="7"/>
    <col min="15617" max="15617" width="18.85546875" style="7" customWidth="1"/>
    <col min="15618" max="15618" width="16.5703125" style="7" customWidth="1"/>
    <col min="15619" max="15619" width="15.140625" style="7" customWidth="1"/>
    <col min="15620" max="15620" width="16.7109375" style="7" customWidth="1"/>
    <col min="15621" max="15621" width="19.42578125" style="7" customWidth="1"/>
    <col min="15622" max="15622" width="15.7109375" style="7" customWidth="1"/>
    <col min="15623" max="15872" width="9.140625" style="7"/>
    <col min="15873" max="15873" width="18.85546875" style="7" customWidth="1"/>
    <col min="15874" max="15874" width="16.5703125" style="7" customWidth="1"/>
    <col min="15875" max="15875" width="15.140625" style="7" customWidth="1"/>
    <col min="15876" max="15876" width="16.7109375" style="7" customWidth="1"/>
    <col min="15877" max="15877" width="19.42578125" style="7" customWidth="1"/>
    <col min="15878" max="15878" width="15.7109375" style="7" customWidth="1"/>
    <col min="15879" max="16128" width="9.140625" style="7"/>
    <col min="16129" max="16129" width="18.85546875" style="7" customWidth="1"/>
    <col min="16130" max="16130" width="16.5703125" style="7" customWidth="1"/>
    <col min="16131" max="16131" width="15.140625" style="7" customWidth="1"/>
    <col min="16132" max="16132" width="16.7109375" style="7" customWidth="1"/>
    <col min="16133" max="16133" width="19.42578125" style="7" customWidth="1"/>
    <col min="16134" max="16134" width="15.7109375" style="7" customWidth="1"/>
    <col min="16135" max="16384" width="9.140625" style="7"/>
  </cols>
  <sheetData>
    <row r="2" spans="1:6" x14ac:dyDescent="0.25">
      <c r="D2" s="13"/>
    </row>
    <row r="4" spans="1:6" s="15" customFormat="1" ht="15.75" customHeight="1" x14ac:dyDescent="0.2">
      <c r="A4" s="30" t="s">
        <v>105</v>
      </c>
      <c r="B4" s="30"/>
      <c r="C4" s="30"/>
      <c r="D4" s="30"/>
      <c r="E4" s="30"/>
      <c r="F4" s="30"/>
    </row>
    <row r="5" spans="1:6" s="15" customFormat="1" x14ac:dyDescent="0.2">
      <c r="A5" s="53"/>
      <c r="B5" s="53"/>
      <c r="C5" s="53"/>
      <c r="D5" s="53"/>
      <c r="E5" s="53"/>
      <c r="F5" s="53"/>
    </row>
    <row r="6" spans="1:6" s="15" customFormat="1" x14ac:dyDescent="0.2">
      <c r="A6" s="53"/>
      <c r="B6" s="53"/>
      <c r="C6" s="53"/>
      <c r="D6" s="53"/>
      <c r="E6" s="53"/>
      <c r="F6" s="53"/>
    </row>
    <row r="7" spans="1:6" s="16" customFormat="1" ht="15.75" x14ac:dyDescent="0.2">
      <c r="A7" s="54"/>
      <c r="B7" s="54"/>
      <c r="C7" s="54"/>
      <c r="D7" s="54"/>
      <c r="E7" s="54"/>
      <c r="F7" s="54"/>
    </row>
    <row r="8" spans="1:6" ht="84" x14ac:dyDescent="0.25">
      <c r="A8" s="32"/>
      <c r="B8" s="55" t="s">
        <v>91</v>
      </c>
      <c r="C8" s="55" t="s">
        <v>92</v>
      </c>
      <c r="D8" s="55" t="s">
        <v>93</v>
      </c>
      <c r="E8" s="55" t="s">
        <v>94</v>
      </c>
      <c r="F8" s="55" t="s">
        <v>95</v>
      </c>
    </row>
    <row r="9" spans="1:6" ht="45" x14ac:dyDescent="0.25">
      <c r="A9" s="56" t="s">
        <v>96</v>
      </c>
      <c r="B9" s="32">
        <f>ROUND(6.43*1.0778,2)</f>
        <v>6.93</v>
      </c>
      <c r="C9" s="32">
        <f>ROUND(5.92*1.0778,2)</f>
        <v>6.38</v>
      </c>
      <c r="D9" s="32">
        <f>ROUND(5.45*1.0778,2)</f>
        <v>5.87</v>
      </c>
      <c r="E9" s="32">
        <f>ROUND(5.45*1.0778,2)</f>
        <v>5.87</v>
      </c>
      <c r="F9" s="32">
        <f>ROUND(5.45*1.0778,2)</f>
        <v>5.87</v>
      </c>
    </row>
    <row r="10" spans="1:6" ht="45" x14ac:dyDescent="0.25">
      <c r="A10" s="56" t="s">
        <v>97</v>
      </c>
      <c r="B10" s="32">
        <f>ROUND(26.01*1.0778,2)</f>
        <v>28.03</v>
      </c>
      <c r="C10" s="32">
        <f>ROUND(24.61*1.0778,2)</f>
        <v>26.52</v>
      </c>
      <c r="D10" s="32">
        <f>ROUND(21.91*1.0778,2)</f>
        <v>23.61</v>
      </c>
      <c r="E10" s="32">
        <f>ROUND(20.34*1.0778,2)</f>
        <v>21.92</v>
      </c>
      <c r="F10" s="32">
        <f>ROUND(16.8*1.0778,2)</f>
        <v>18.11</v>
      </c>
    </row>
    <row r="11" spans="1:6" ht="45" x14ac:dyDescent="0.25">
      <c r="A11" s="56" t="s">
        <v>98</v>
      </c>
      <c r="B11" s="57">
        <f>ROUND(2.18*1.0778,2)</f>
        <v>2.35</v>
      </c>
      <c r="C11" s="57">
        <f>ROUND(1.99*1.0778,2)</f>
        <v>2.14</v>
      </c>
      <c r="D11" s="57">
        <f>ROUND(1.83*1.0778,2)</f>
        <v>1.97</v>
      </c>
      <c r="E11" s="57">
        <f>ROUND(1.76*1.0778,2)</f>
        <v>1.9</v>
      </c>
      <c r="F11" s="57">
        <f>ROUND(1.52*1.0778,2)</f>
        <v>1.64</v>
      </c>
    </row>
    <row r="12" spans="1:6" x14ac:dyDescent="0.25">
      <c r="A12" s="40"/>
      <c r="B12" s="40"/>
      <c r="C12" s="40"/>
      <c r="D12" s="40"/>
      <c r="E12" s="40"/>
      <c r="F12" s="40"/>
    </row>
    <row r="13" spans="1:6" x14ac:dyDescent="0.25">
      <c r="A13" s="40"/>
      <c r="B13" s="40"/>
      <c r="C13" s="40"/>
      <c r="D13" s="40"/>
      <c r="E13" s="40"/>
      <c r="F13" s="40"/>
    </row>
    <row r="14" spans="1:6" ht="15" customHeight="1" x14ac:dyDescent="0.25">
      <c r="A14" s="58"/>
      <c r="B14" s="58"/>
      <c r="C14" s="40"/>
      <c r="D14" s="40"/>
      <c r="E14" s="40"/>
      <c r="F14" s="40"/>
    </row>
    <row r="15" spans="1:6" x14ac:dyDescent="0.25">
      <c r="A15" s="40"/>
      <c r="B15" s="40"/>
      <c r="C15" s="40"/>
      <c r="D15" s="40"/>
      <c r="E15" s="40"/>
      <c r="F15" s="40"/>
    </row>
    <row r="16" spans="1:6" x14ac:dyDescent="0.25">
      <c r="A16" s="40"/>
      <c r="B16" s="40"/>
      <c r="C16" s="40"/>
      <c r="D16" s="40"/>
      <c r="E16" s="40"/>
      <c r="F16" s="40"/>
    </row>
    <row r="17" spans="1:6" x14ac:dyDescent="0.25">
      <c r="A17" s="40"/>
      <c r="B17" s="40"/>
      <c r="C17" s="40"/>
      <c r="D17" s="40"/>
      <c r="E17" s="40"/>
      <c r="F17" s="40"/>
    </row>
    <row r="18" spans="1:6" x14ac:dyDescent="0.25">
      <c r="A18" s="40"/>
      <c r="B18" s="40"/>
      <c r="C18" s="40"/>
      <c r="D18" s="40"/>
      <c r="E18" s="40"/>
      <c r="F18" s="40"/>
    </row>
    <row r="19" spans="1:6" x14ac:dyDescent="0.25">
      <c r="A19" s="40"/>
      <c r="B19" s="40"/>
      <c r="C19" s="40"/>
      <c r="D19" s="40"/>
      <c r="E19" s="40"/>
      <c r="F19" s="40"/>
    </row>
    <row r="20" spans="1:6" x14ac:dyDescent="0.25">
      <c r="A20" s="40"/>
      <c r="B20" s="40"/>
      <c r="C20" s="40"/>
      <c r="D20" s="40"/>
      <c r="E20" s="40"/>
      <c r="F20" s="40"/>
    </row>
  </sheetData>
  <mergeCells count="4">
    <mergeCell ref="A4:F4"/>
    <mergeCell ref="A5:F5"/>
    <mergeCell ref="A6:F6"/>
    <mergeCell ref="A14:B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F23" sqref="F23"/>
    </sheetView>
  </sheetViews>
  <sheetFormatPr defaultRowHeight="15" x14ac:dyDescent="0.25"/>
  <cols>
    <col min="1" max="1" width="18.85546875" style="7" customWidth="1"/>
    <col min="2" max="2" width="16.5703125" style="7" customWidth="1"/>
    <col min="3" max="3" width="15.140625" style="7" customWidth="1"/>
    <col min="4" max="4" width="16.7109375" style="7" customWidth="1"/>
    <col min="5" max="5" width="19.42578125" style="7" customWidth="1"/>
    <col min="6" max="6" width="15.7109375" style="7" customWidth="1"/>
    <col min="7" max="256" width="9.140625" style="7"/>
    <col min="257" max="257" width="18.85546875" style="7" customWidth="1"/>
    <col min="258" max="258" width="16.5703125" style="7" customWidth="1"/>
    <col min="259" max="259" width="15.140625" style="7" customWidth="1"/>
    <col min="260" max="260" width="16.7109375" style="7" customWidth="1"/>
    <col min="261" max="261" width="19.42578125" style="7" customWidth="1"/>
    <col min="262" max="262" width="15.7109375" style="7" customWidth="1"/>
    <col min="263" max="512" width="9.140625" style="7"/>
    <col min="513" max="513" width="18.85546875" style="7" customWidth="1"/>
    <col min="514" max="514" width="16.5703125" style="7" customWidth="1"/>
    <col min="515" max="515" width="15.140625" style="7" customWidth="1"/>
    <col min="516" max="516" width="16.7109375" style="7" customWidth="1"/>
    <col min="517" max="517" width="19.42578125" style="7" customWidth="1"/>
    <col min="518" max="518" width="15.7109375" style="7" customWidth="1"/>
    <col min="519" max="768" width="9.140625" style="7"/>
    <col min="769" max="769" width="18.85546875" style="7" customWidth="1"/>
    <col min="770" max="770" width="16.5703125" style="7" customWidth="1"/>
    <col min="771" max="771" width="15.140625" style="7" customWidth="1"/>
    <col min="772" max="772" width="16.7109375" style="7" customWidth="1"/>
    <col min="773" max="773" width="19.42578125" style="7" customWidth="1"/>
    <col min="774" max="774" width="15.7109375" style="7" customWidth="1"/>
    <col min="775" max="1024" width="9.140625" style="7"/>
    <col min="1025" max="1025" width="18.85546875" style="7" customWidth="1"/>
    <col min="1026" max="1026" width="16.5703125" style="7" customWidth="1"/>
    <col min="1027" max="1027" width="15.140625" style="7" customWidth="1"/>
    <col min="1028" max="1028" width="16.7109375" style="7" customWidth="1"/>
    <col min="1029" max="1029" width="19.42578125" style="7" customWidth="1"/>
    <col min="1030" max="1030" width="15.7109375" style="7" customWidth="1"/>
    <col min="1031" max="1280" width="9.140625" style="7"/>
    <col min="1281" max="1281" width="18.85546875" style="7" customWidth="1"/>
    <col min="1282" max="1282" width="16.5703125" style="7" customWidth="1"/>
    <col min="1283" max="1283" width="15.140625" style="7" customWidth="1"/>
    <col min="1284" max="1284" width="16.7109375" style="7" customWidth="1"/>
    <col min="1285" max="1285" width="19.42578125" style="7" customWidth="1"/>
    <col min="1286" max="1286" width="15.7109375" style="7" customWidth="1"/>
    <col min="1287" max="1536" width="9.140625" style="7"/>
    <col min="1537" max="1537" width="18.85546875" style="7" customWidth="1"/>
    <col min="1538" max="1538" width="16.5703125" style="7" customWidth="1"/>
    <col min="1539" max="1539" width="15.140625" style="7" customWidth="1"/>
    <col min="1540" max="1540" width="16.7109375" style="7" customWidth="1"/>
    <col min="1541" max="1541" width="19.42578125" style="7" customWidth="1"/>
    <col min="1542" max="1542" width="15.7109375" style="7" customWidth="1"/>
    <col min="1543" max="1792" width="9.140625" style="7"/>
    <col min="1793" max="1793" width="18.85546875" style="7" customWidth="1"/>
    <col min="1794" max="1794" width="16.5703125" style="7" customWidth="1"/>
    <col min="1795" max="1795" width="15.140625" style="7" customWidth="1"/>
    <col min="1796" max="1796" width="16.7109375" style="7" customWidth="1"/>
    <col min="1797" max="1797" width="19.42578125" style="7" customWidth="1"/>
    <col min="1798" max="1798" width="15.7109375" style="7" customWidth="1"/>
    <col min="1799" max="2048" width="9.140625" style="7"/>
    <col min="2049" max="2049" width="18.85546875" style="7" customWidth="1"/>
    <col min="2050" max="2050" width="16.5703125" style="7" customWidth="1"/>
    <col min="2051" max="2051" width="15.140625" style="7" customWidth="1"/>
    <col min="2052" max="2052" width="16.7109375" style="7" customWidth="1"/>
    <col min="2053" max="2053" width="19.42578125" style="7" customWidth="1"/>
    <col min="2054" max="2054" width="15.7109375" style="7" customWidth="1"/>
    <col min="2055" max="2304" width="9.140625" style="7"/>
    <col min="2305" max="2305" width="18.85546875" style="7" customWidth="1"/>
    <col min="2306" max="2306" width="16.5703125" style="7" customWidth="1"/>
    <col min="2307" max="2307" width="15.140625" style="7" customWidth="1"/>
    <col min="2308" max="2308" width="16.7109375" style="7" customWidth="1"/>
    <col min="2309" max="2309" width="19.42578125" style="7" customWidth="1"/>
    <col min="2310" max="2310" width="15.7109375" style="7" customWidth="1"/>
    <col min="2311" max="2560" width="9.140625" style="7"/>
    <col min="2561" max="2561" width="18.85546875" style="7" customWidth="1"/>
    <col min="2562" max="2562" width="16.5703125" style="7" customWidth="1"/>
    <col min="2563" max="2563" width="15.140625" style="7" customWidth="1"/>
    <col min="2564" max="2564" width="16.7109375" style="7" customWidth="1"/>
    <col min="2565" max="2565" width="19.42578125" style="7" customWidth="1"/>
    <col min="2566" max="2566" width="15.7109375" style="7" customWidth="1"/>
    <col min="2567" max="2816" width="9.140625" style="7"/>
    <col min="2817" max="2817" width="18.85546875" style="7" customWidth="1"/>
    <col min="2818" max="2818" width="16.5703125" style="7" customWidth="1"/>
    <col min="2819" max="2819" width="15.140625" style="7" customWidth="1"/>
    <col min="2820" max="2820" width="16.7109375" style="7" customWidth="1"/>
    <col min="2821" max="2821" width="19.42578125" style="7" customWidth="1"/>
    <col min="2822" max="2822" width="15.7109375" style="7" customWidth="1"/>
    <col min="2823" max="3072" width="9.140625" style="7"/>
    <col min="3073" max="3073" width="18.85546875" style="7" customWidth="1"/>
    <col min="3074" max="3074" width="16.5703125" style="7" customWidth="1"/>
    <col min="3075" max="3075" width="15.140625" style="7" customWidth="1"/>
    <col min="3076" max="3076" width="16.7109375" style="7" customWidth="1"/>
    <col min="3077" max="3077" width="19.42578125" style="7" customWidth="1"/>
    <col min="3078" max="3078" width="15.7109375" style="7" customWidth="1"/>
    <col min="3079" max="3328" width="9.140625" style="7"/>
    <col min="3329" max="3329" width="18.85546875" style="7" customWidth="1"/>
    <col min="3330" max="3330" width="16.5703125" style="7" customWidth="1"/>
    <col min="3331" max="3331" width="15.140625" style="7" customWidth="1"/>
    <col min="3332" max="3332" width="16.7109375" style="7" customWidth="1"/>
    <col min="3333" max="3333" width="19.42578125" style="7" customWidth="1"/>
    <col min="3334" max="3334" width="15.7109375" style="7" customWidth="1"/>
    <col min="3335" max="3584" width="9.140625" style="7"/>
    <col min="3585" max="3585" width="18.85546875" style="7" customWidth="1"/>
    <col min="3586" max="3586" width="16.5703125" style="7" customWidth="1"/>
    <col min="3587" max="3587" width="15.140625" style="7" customWidth="1"/>
    <col min="3588" max="3588" width="16.7109375" style="7" customWidth="1"/>
    <col min="3589" max="3589" width="19.42578125" style="7" customWidth="1"/>
    <col min="3590" max="3590" width="15.7109375" style="7" customWidth="1"/>
    <col min="3591" max="3840" width="9.140625" style="7"/>
    <col min="3841" max="3841" width="18.85546875" style="7" customWidth="1"/>
    <col min="3842" max="3842" width="16.5703125" style="7" customWidth="1"/>
    <col min="3843" max="3843" width="15.140625" style="7" customWidth="1"/>
    <col min="3844" max="3844" width="16.7109375" style="7" customWidth="1"/>
    <col min="3845" max="3845" width="19.42578125" style="7" customWidth="1"/>
    <col min="3846" max="3846" width="15.7109375" style="7" customWidth="1"/>
    <col min="3847" max="4096" width="9.140625" style="7"/>
    <col min="4097" max="4097" width="18.85546875" style="7" customWidth="1"/>
    <col min="4098" max="4098" width="16.5703125" style="7" customWidth="1"/>
    <col min="4099" max="4099" width="15.140625" style="7" customWidth="1"/>
    <col min="4100" max="4100" width="16.7109375" style="7" customWidth="1"/>
    <col min="4101" max="4101" width="19.42578125" style="7" customWidth="1"/>
    <col min="4102" max="4102" width="15.7109375" style="7" customWidth="1"/>
    <col min="4103" max="4352" width="9.140625" style="7"/>
    <col min="4353" max="4353" width="18.85546875" style="7" customWidth="1"/>
    <col min="4354" max="4354" width="16.5703125" style="7" customWidth="1"/>
    <col min="4355" max="4355" width="15.140625" style="7" customWidth="1"/>
    <col min="4356" max="4356" width="16.7109375" style="7" customWidth="1"/>
    <col min="4357" max="4357" width="19.42578125" style="7" customWidth="1"/>
    <col min="4358" max="4358" width="15.7109375" style="7" customWidth="1"/>
    <col min="4359" max="4608" width="9.140625" style="7"/>
    <col min="4609" max="4609" width="18.85546875" style="7" customWidth="1"/>
    <col min="4610" max="4610" width="16.5703125" style="7" customWidth="1"/>
    <col min="4611" max="4611" width="15.140625" style="7" customWidth="1"/>
    <col min="4612" max="4612" width="16.7109375" style="7" customWidth="1"/>
    <col min="4613" max="4613" width="19.42578125" style="7" customWidth="1"/>
    <col min="4614" max="4614" width="15.7109375" style="7" customWidth="1"/>
    <col min="4615" max="4864" width="9.140625" style="7"/>
    <col min="4865" max="4865" width="18.85546875" style="7" customWidth="1"/>
    <col min="4866" max="4866" width="16.5703125" style="7" customWidth="1"/>
    <col min="4867" max="4867" width="15.140625" style="7" customWidth="1"/>
    <col min="4868" max="4868" width="16.7109375" style="7" customWidth="1"/>
    <col min="4869" max="4869" width="19.42578125" style="7" customWidth="1"/>
    <col min="4870" max="4870" width="15.7109375" style="7" customWidth="1"/>
    <col min="4871" max="5120" width="9.140625" style="7"/>
    <col min="5121" max="5121" width="18.85546875" style="7" customWidth="1"/>
    <col min="5122" max="5122" width="16.5703125" style="7" customWidth="1"/>
    <col min="5123" max="5123" width="15.140625" style="7" customWidth="1"/>
    <col min="5124" max="5124" width="16.7109375" style="7" customWidth="1"/>
    <col min="5125" max="5125" width="19.42578125" style="7" customWidth="1"/>
    <col min="5126" max="5126" width="15.7109375" style="7" customWidth="1"/>
    <col min="5127" max="5376" width="9.140625" style="7"/>
    <col min="5377" max="5377" width="18.85546875" style="7" customWidth="1"/>
    <col min="5378" max="5378" width="16.5703125" style="7" customWidth="1"/>
    <col min="5379" max="5379" width="15.140625" style="7" customWidth="1"/>
    <col min="5380" max="5380" width="16.7109375" style="7" customWidth="1"/>
    <col min="5381" max="5381" width="19.42578125" style="7" customWidth="1"/>
    <col min="5382" max="5382" width="15.7109375" style="7" customWidth="1"/>
    <col min="5383" max="5632" width="9.140625" style="7"/>
    <col min="5633" max="5633" width="18.85546875" style="7" customWidth="1"/>
    <col min="5634" max="5634" width="16.5703125" style="7" customWidth="1"/>
    <col min="5635" max="5635" width="15.140625" style="7" customWidth="1"/>
    <col min="5636" max="5636" width="16.7109375" style="7" customWidth="1"/>
    <col min="5637" max="5637" width="19.42578125" style="7" customWidth="1"/>
    <col min="5638" max="5638" width="15.7109375" style="7" customWidth="1"/>
    <col min="5639" max="5888" width="9.140625" style="7"/>
    <col min="5889" max="5889" width="18.85546875" style="7" customWidth="1"/>
    <col min="5890" max="5890" width="16.5703125" style="7" customWidth="1"/>
    <col min="5891" max="5891" width="15.140625" style="7" customWidth="1"/>
    <col min="5892" max="5892" width="16.7109375" style="7" customWidth="1"/>
    <col min="5893" max="5893" width="19.42578125" style="7" customWidth="1"/>
    <col min="5894" max="5894" width="15.7109375" style="7" customWidth="1"/>
    <col min="5895" max="6144" width="9.140625" style="7"/>
    <col min="6145" max="6145" width="18.85546875" style="7" customWidth="1"/>
    <col min="6146" max="6146" width="16.5703125" style="7" customWidth="1"/>
    <col min="6147" max="6147" width="15.140625" style="7" customWidth="1"/>
    <col min="6148" max="6148" width="16.7109375" style="7" customWidth="1"/>
    <col min="6149" max="6149" width="19.42578125" style="7" customWidth="1"/>
    <col min="6150" max="6150" width="15.7109375" style="7" customWidth="1"/>
    <col min="6151" max="6400" width="9.140625" style="7"/>
    <col min="6401" max="6401" width="18.85546875" style="7" customWidth="1"/>
    <col min="6402" max="6402" width="16.5703125" style="7" customWidth="1"/>
    <col min="6403" max="6403" width="15.140625" style="7" customWidth="1"/>
    <col min="6404" max="6404" width="16.7109375" style="7" customWidth="1"/>
    <col min="6405" max="6405" width="19.42578125" style="7" customWidth="1"/>
    <col min="6406" max="6406" width="15.7109375" style="7" customWidth="1"/>
    <col min="6407" max="6656" width="9.140625" style="7"/>
    <col min="6657" max="6657" width="18.85546875" style="7" customWidth="1"/>
    <col min="6658" max="6658" width="16.5703125" style="7" customWidth="1"/>
    <col min="6659" max="6659" width="15.140625" style="7" customWidth="1"/>
    <col min="6660" max="6660" width="16.7109375" style="7" customWidth="1"/>
    <col min="6661" max="6661" width="19.42578125" style="7" customWidth="1"/>
    <col min="6662" max="6662" width="15.7109375" style="7" customWidth="1"/>
    <col min="6663" max="6912" width="9.140625" style="7"/>
    <col min="6913" max="6913" width="18.85546875" style="7" customWidth="1"/>
    <col min="6914" max="6914" width="16.5703125" style="7" customWidth="1"/>
    <col min="6915" max="6915" width="15.140625" style="7" customWidth="1"/>
    <col min="6916" max="6916" width="16.7109375" style="7" customWidth="1"/>
    <col min="6917" max="6917" width="19.42578125" style="7" customWidth="1"/>
    <col min="6918" max="6918" width="15.7109375" style="7" customWidth="1"/>
    <col min="6919" max="7168" width="9.140625" style="7"/>
    <col min="7169" max="7169" width="18.85546875" style="7" customWidth="1"/>
    <col min="7170" max="7170" width="16.5703125" style="7" customWidth="1"/>
    <col min="7171" max="7171" width="15.140625" style="7" customWidth="1"/>
    <col min="7172" max="7172" width="16.7109375" style="7" customWidth="1"/>
    <col min="7173" max="7173" width="19.42578125" style="7" customWidth="1"/>
    <col min="7174" max="7174" width="15.7109375" style="7" customWidth="1"/>
    <col min="7175" max="7424" width="9.140625" style="7"/>
    <col min="7425" max="7425" width="18.85546875" style="7" customWidth="1"/>
    <col min="7426" max="7426" width="16.5703125" style="7" customWidth="1"/>
    <col min="7427" max="7427" width="15.140625" style="7" customWidth="1"/>
    <col min="7428" max="7428" width="16.7109375" style="7" customWidth="1"/>
    <col min="7429" max="7429" width="19.42578125" style="7" customWidth="1"/>
    <col min="7430" max="7430" width="15.7109375" style="7" customWidth="1"/>
    <col min="7431" max="7680" width="9.140625" style="7"/>
    <col min="7681" max="7681" width="18.85546875" style="7" customWidth="1"/>
    <col min="7682" max="7682" width="16.5703125" style="7" customWidth="1"/>
    <col min="7683" max="7683" width="15.140625" style="7" customWidth="1"/>
    <col min="7684" max="7684" width="16.7109375" style="7" customWidth="1"/>
    <col min="7685" max="7685" width="19.42578125" style="7" customWidth="1"/>
    <col min="7686" max="7686" width="15.7109375" style="7" customWidth="1"/>
    <col min="7687" max="7936" width="9.140625" style="7"/>
    <col min="7937" max="7937" width="18.85546875" style="7" customWidth="1"/>
    <col min="7938" max="7938" width="16.5703125" style="7" customWidth="1"/>
    <col min="7939" max="7939" width="15.140625" style="7" customWidth="1"/>
    <col min="7940" max="7940" width="16.7109375" style="7" customWidth="1"/>
    <col min="7941" max="7941" width="19.42578125" style="7" customWidth="1"/>
    <col min="7942" max="7942" width="15.7109375" style="7" customWidth="1"/>
    <col min="7943" max="8192" width="9.140625" style="7"/>
    <col min="8193" max="8193" width="18.85546875" style="7" customWidth="1"/>
    <col min="8194" max="8194" width="16.5703125" style="7" customWidth="1"/>
    <col min="8195" max="8195" width="15.140625" style="7" customWidth="1"/>
    <col min="8196" max="8196" width="16.7109375" style="7" customWidth="1"/>
    <col min="8197" max="8197" width="19.42578125" style="7" customWidth="1"/>
    <col min="8198" max="8198" width="15.7109375" style="7" customWidth="1"/>
    <col min="8199" max="8448" width="9.140625" style="7"/>
    <col min="8449" max="8449" width="18.85546875" style="7" customWidth="1"/>
    <col min="8450" max="8450" width="16.5703125" style="7" customWidth="1"/>
    <col min="8451" max="8451" width="15.140625" style="7" customWidth="1"/>
    <col min="8452" max="8452" width="16.7109375" style="7" customWidth="1"/>
    <col min="8453" max="8453" width="19.42578125" style="7" customWidth="1"/>
    <col min="8454" max="8454" width="15.7109375" style="7" customWidth="1"/>
    <col min="8455" max="8704" width="9.140625" style="7"/>
    <col min="8705" max="8705" width="18.85546875" style="7" customWidth="1"/>
    <col min="8706" max="8706" width="16.5703125" style="7" customWidth="1"/>
    <col min="8707" max="8707" width="15.140625" style="7" customWidth="1"/>
    <col min="8708" max="8708" width="16.7109375" style="7" customWidth="1"/>
    <col min="8709" max="8709" width="19.42578125" style="7" customWidth="1"/>
    <col min="8710" max="8710" width="15.7109375" style="7" customWidth="1"/>
    <col min="8711" max="8960" width="9.140625" style="7"/>
    <col min="8961" max="8961" width="18.85546875" style="7" customWidth="1"/>
    <col min="8962" max="8962" width="16.5703125" style="7" customWidth="1"/>
    <col min="8963" max="8963" width="15.140625" style="7" customWidth="1"/>
    <col min="8964" max="8964" width="16.7109375" style="7" customWidth="1"/>
    <col min="8965" max="8965" width="19.42578125" style="7" customWidth="1"/>
    <col min="8966" max="8966" width="15.7109375" style="7" customWidth="1"/>
    <col min="8967" max="9216" width="9.140625" style="7"/>
    <col min="9217" max="9217" width="18.85546875" style="7" customWidth="1"/>
    <col min="9218" max="9218" width="16.5703125" style="7" customWidth="1"/>
    <col min="9219" max="9219" width="15.140625" style="7" customWidth="1"/>
    <col min="9220" max="9220" width="16.7109375" style="7" customWidth="1"/>
    <col min="9221" max="9221" width="19.42578125" style="7" customWidth="1"/>
    <col min="9222" max="9222" width="15.7109375" style="7" customWidth="1"/>
    <col min="9223" max="9472" width="9.140625" style="7"/>
    <col min="9473" max="9473" width="18.85546875" style="7" customWidth="1"/>
    <col min="9474" max="9474" width="16.5703125" style="7" customWidth="1"/>
    <col min="9475" max="9475" width="15.140625" style="7" customWidth="1"/>
    <col min="9476" max="9476" width="16.7109375" style="7" customWidth="1"/>
    <col min="9477" max="9477" width="19.42578125" style="7" customWidth="1"/>
    <col min="9478" max="9478" width="15.7109375" style="7" customWidth="1"/>
    <col min="9479" max="9728" width="9.140625" style="7"/>
    <col min="9729" max="9729" width="18.85546875" style="7" customWidth="1"/>
    <col min="9730" max="9730" width="16.5703125" style="7" customWidth="1"/>
    <col min="9731" max="9731" width="15.140625" style="7" customWidth="1"/>
    <col min="9732" max="9732" width="16.7109375" style="7" customWidth="1"/>
    <col min="9733" max="9733" width="19.42578125" style="7" customWidth="1"/>
    <col min="9734" max="9734" width="15.7109375" style="7" customWidth="1"/>
    <col min="9735" max="9984" width="9.140625" style="7"/>
    <col min="9985" max="9985" width="18.85546875" style="7" customWidth="1"/>
    <col min="9986" max="9986" width="16.5703125" style="7" customWidth="1"/>
    <col min="9987" max="9987" width="15.140625" style="7" customWidth="1"/>
    <col min="9988" max="9988" width="16.7109375" style="7" customWidth="1"/>
    <col min="9989" max="9989" width="19.42578125" style="7" customWidth="1"/>
    <col min="9990" max="9990" width="15.7109375" style="7" customWidth="1"/>
    <col min="9991" max="10240" width="9.140625" style="7"/>
    <col min="10241" max="10241" width="18.85546875" style="7" customWidth="1"/>
    <col min="10242" max="10242" width="16.5703125" style="7" customWidth="1"/>
    <col min="10243" max="10243" width="15.140625" style="7" customWidth="1"/>
    <col min="10244" max="10244" width="16.7109375" style="7" customWidth="1"/>
    <col min="10245" max="10245" width="19.42578125" style="7" customWidth="1"/>
    <col min="10246" max="10246" width="15.7109375" style="7" customWidth="1"/>
    <col min="10247" max="10496" width="9.140625" style="7"/>
    <col min="10497" max="10497" width="18.85546875" style="7" customWidth="1"/>
    <col min="10498" max="10498" width="16.5703125" style="7" customWidth="1"/>
    <col min="10499" max="10499" width="15.140625" style="7" customWidth="1"/>
    <col min="10500" max="10500" width="16.7109375" style="7" customWidth="1"/>
    <col min="10501" max="10501" width="19.42578125" style="7" customWidth="1"/>
    <col min="10502" max="10502" width="15.7109375" style="7" customWidth="1"/>
    <col min="10503" max="10752" width="9.140625" style="7"/>
    <col min="10753" max="10753" width="18.85546875" style="7" customWidth="1"/>
    <col min="10754" max="10754" width="16.5703125" style="7" customWidth="1"/>
    <col min="10755" max="10755" width="15.140625" style="7" customWidth="1"/>
    <col min="10756" max="10756" width="16.7109375" style="7" customWidth="1"/>
    <col min="10757" max="10757" width="19.42578125" style="7" customWidth="1"/>
    <col min="10758" max="10758" width="15.7109375" style="7" customWidth="1"/>
    <col min="10759" max="11008" width="9.140625" style="7"/>
    <col min="11009" max="11009" width="18.85546875" style="7" customWidth="1"/>
    <col min="11010" max="11010" width="16.5703125" style="7" customWidth="1"/>
    <col min="11011" max="11011" width="15.140625" style="7" customWidth="1"/>
    <col min="11012" max="11012" width="16.7109375" style="7" customWidth="1"/>
    <col min="11013" max="11013" width="19.42578125" style="7" customWidth="1"/>
    <col min="11014" max="11014" width="15.7109375" style="7" customWidth="1"/>
    <col min="11015" max="11264" width="9.140625" style="7"/>
    <col min="11265" max="11265" width="18.85546875" style="7" customWidth="1"/>
    <col min="11266" max="11266" width="16.5703125" style="7" customWidth="1"/>
    <col min="11267" max="11267" width="15.140625" style="7" customWidth="1"/>
    <col min="11268" max="11268" width="16.7109375" style="7" customWidth="1"/>
    <col min="11269" max="11269" width="19.42578125" style="7" customWidth="1"/>
    <col min="11270" max="11270" width="15.7109375" style="7" customWidth="1"/>
    <col min="11271" max="11520" width="9.140625" style="7"/>
    <col min="11521" max="11521" width="18.85546875" style="7" customWidth="1"/>
    <col min="11522" max="11522" width="16.5703125" style="7" customWidth="1"/>
    <col min="11523" max="11523" width="15.140625" style="7" customWidth="1"/>
    <col min="11524" max="11524" width="16.7109375" style="7" customWidth="1"/>
    <col min="11525" max="11525" width="19.42578125" style="7" customWidth="1"/>
    <col min="11526" max="11526" width="15.7109375" style="7" customWidth="1"/>
    <col min="11527" max="11776" width="9.140625" style="7"/>
    <col min="11777" max="11777" width="18.85546875" style="7" customWidth="1"/>
    <col min="11778" max="11778" width="16.5703125" style="7" customWidth="1"/>
    <col min="11779" max="11779" width="15.140625" style="7" customWidth="1"/>
    <col min="11780" max="11780" width="16.7109375" style="7" customWidth="1"/>
    <col min="11781" max="11781" width="19.42578125" style="7" customWidth="1"/>
    <col min="11782" max="11782" width="15.7109375" style="7" customWidth="1"/>
    <col min="11783" max="12032" width="9.140625" style="7"/>
    <col min="12033" max="12033" width="18.85546875" style="7" customWidth="1"/>
    <col min="12034" max="12034" width="16.5703125" style="7" customWidth="1"/>
    <col min="12035" max="12035" width="15.140625" style="7" customWidth="1"/>
    <col min="12036" max="12036" width="16.7109375" style="7" customWidth="1"/>
    <col min="12037" max="12037" width="19.42578125" style="7" customWidth="1"/>
    <col min="12038" max="12038" width="15.7109375" style="7" customWidth="1"/>
    <col min="12039" max="12288" width="9.140625" style="7"/>
    <col min="12289" max="12289" width="18.85546875" style="7" customWidth="1"/>
    <col min="12290" max="12290" width="16.5703125" style="7" customWidth="1"/>
    <col min="12291" max="12291" width="15.140625" style="7" customWidth="1"/>
    <col min="12292" max="12292" width="16.7109375" style="7" customWidth="1"/>
    <col min="12293" max="12293" width="19.42578125" style="7" customWidth="1"/>
    <col min="12294" max="12294" width="15.7109375" style="7" customWidth="1"/>
    <col min="12295" max="12544" width="9.140625" style="7"/>
    <col min="12545" max="12545" width="18.85546875" style="7" customWidth="1"/>
    <col min="12546" max="12546" width="16.5703125" style="7" customWidth="1"/>
    <col min="12547" max="12547" width="15.140625" style="7" customWidth="1"/>
    <col min="12548" max="12548" width="16.7109375" style="7" customWidth="1"/>
    <col min="12549" max="12549" width="19.42578125" style="7" customWidth="1"/>
    <col min="12550" max="12550" width="15.7109375" style="7" customWidth="1"/>
    <col min="12551" max="12800" width="9.140625" style="7"/>
    <col min="12801" max="12801" width="18.85546875" style="7" customWidth="1"/>
    <col min="12802" max="12802" width="16.5703125" style="7" customWidth="1"/>
    <col min="12803" max="12803" width="15.140625" style="7" customWidth="1"/>
    <col min="12804" max="12804" width="16.7109375" style="7" customWidth="1"/>
    <col min="12805" max="12805" width="19.42578125" style="7" customWidth="1"/>
    <col min="12806" max="12806" width="15.7109375" style="7" customWidth="1"/>
    <col min="12807" max="13056" width="9.140625" style="7"/>
    <col min="13057" max="13057" width="18.85546875" style="7" customWidth="1"/>
    <col min="13058" max="13058" width="16.5703125" style="7" customWidth="1"/>
    <col min="13059" max="13059" width="15.140625" style="7" customWidth="1"/>
    <col min="13060" max="13060" width="16.7109375" style="7" customWidth="1"/>
    <col min="13061" max="13061" width="19.42578125" style="7" customWidth="1"/>
    <col min="13062" max="13062" width="15.7109375" style="7" customWidth="1"/>
    <col min="13063" max="13312" width="9.140625" style="7"/>
    <col min="13313" max="13313" width="18.85546875" style="7" customWidth="1"/>
    <col min="13314" max="13314" width="16.5703125" style="7" customWidth="1"/>
    <col min="13315" max="13315" width="15.140625" style="7" customWidth="1"/>
    <col min="13316" max="13316" width="16.7109375" style="7" customWidth="1"/>
    <col min="13317" max="13317" width="19.42578125" style="7" customWidth="1"/>
    <col min="13318" max="13318" width="15.7109375" style="7" customWidth="1"/>
    <col min="13319" max="13568" width="9.140625" style="7"/>
    <col min="13569" max="13569" width="18.85546875" style="7" customWidth="1"/>
    <col min="13570" max="13570" width="16.5703125" style="7" customWidth="1"/>
    <col min="13571" max="13571" width="15.140625" style="7" customWidth="1"/>
    <col min="13572" max="13572" width="16.7109375" style="7" customWidth="1"/>
    <col min="13573" max="13573" width="19.42578125" style="7" customWidth="1"/>
    <col min="13574" max="13574" width="15.7109375" style="7" customWidth="1"/>
    <col min="13575" max="13824" width="9.140625" style="7"/>
    <col min="13825" max="13825" width="18.85546875" style="7" customWidth="1"/>
    <col min="13826" max="13826" width="16.5703125" style="7" customWidth="1"/>
    <col min="13827" max="13827" width="15.140625" style="7" customWidth="1"/>
    <col min="13828" max="13828" width="16.7109375" style="7" customWidth="1"/>
    <col min="13829" max="13829" width="19.42578125" style="7" customWidth="1"/>
    <col min="13830" max="13830" width="15.7109375" style="7" customWidth="1"/>
    <col min="13831" max="14080" width="9.140625" style="7"/>
    <col min="14081" max="14081" width="18.85546875" style="7" customWidth="1"/>
    <col min="14082" max="14082" width="16.5703125" style="7" customWidth="1"/>
    <col min="14083" max="14083" width="15.140625" style="7" customWidth="1"/>
    <col min="14084" max="14084" width="16.7109375" style="7" customWidth="1"/>
    <col min="14085" max="14085" width="19.42578125" style="7" customWidth="1"/>
    <col min="14086" max="14086" width="15.7109375" style="7" customWidth="1"/>
    <col min="14087" max="14336" width="9.140625" style="7"/>
    <col min="14337" max="14337" width="18.85546875" style="7" customWidth="1"/>
    <col min="14338" max="14338" width="16.5703125" style="7" customWidth="1"/>
    <col min="14339" max="14339" width="15.140625" style="7" customWidth="1"/>
    <col min="14340" max="14340" width="16.7109375" style="7" customWidth="1"/>
    <col min="14341" max="14341" width="19.42578125" style="7" customWidth="1"/>
    <col min="14342" max="14342" width="15.7109375" style="7" customWidth="1"/>
    <col min="14343" max="14592" width="9.140625" style="7"/>
    <col min="14593" max="14593" width="18.85546875" style="7" customWidth="1"/>
    <col min="14594" max="14594" width="16.5703125" style="7" customWidth="1"/>
    <col min="14595" max="14595" width="15.140625" style="7" customWidth="1"/>
    <col min="14596" max="14596" width="16.7109375" style="7" customWidth="1"/>
    <col min="14597" max="14597" width="19.42578125" style="7" customWidth="1"/>
    <col min="14598" max="14598" width="15.7109375" style="7" customWidth="1"/>
    <col min="14599" max="14848" width="9.140625" style="7"/>
    <col min="14849" max="14849" width="18.85546875" style="7" customWidth="1"/>
    <col min="14850" max="14850" width="16.5703125" style="7" customWidth="1"/>
    <col min="14851" max="14851" width="15.140625" style="7" customWidth="1"/>
    <col min="14852" max="14852" width="16.7109375" style="7" customWidth="1"/>
    <col min="14853" max="14853" width="19.42578125" style="7" customWidth="1"/>
    <col min="14854" max="14854" width="15.7109375" style="7" customWidth="1"/>
    <col min="14855" max="15104" width="9.140625" style="7"/>
    <col min="15105" max="15105" width="18.85546875" style="7" customWidth="1"/>
    <col min="15106" max="15106" width="16.5703125" style="7" customWidth="1"/>
    <col min="15107" max="15107" width="15.140625" style="7" customWidth="1"/>
    <col min="15108" max="15108" width="16.7109375" style="7" customWidth="1"/>
    <col min="15109" max="15109" width="19.42578125" style="7" customWidth="1"/>
    <col min="15110" max="15110" width="15.7109375" style="7" customWidth="1"/>
    <col min="15111" max="15360" width="9.140625" style="7"/>
    <col min="15361" max="15361" width="18.85546875" style="7" customWidth="1"/>
    <col min="15362" max="15362" width="16.5703125" style="7" customWidth="1"/>
    <col min="15363" max="15363" width="15.140625" style="7" customWidth="1"/>
    <col min="15364" max="15364" width="16.7109375" style="7" customWidth="1"/>
    <col min="15365" max="15365" width="19.42578125" style="7" customWidth="1"/>
    <col min="15366" max="15366" width="15.7109375" style="7" customWidth="1"/>
    <col min="15367" max="15616" width="9.140625" style="7"/>
    <col min="15617" max="15617" width="18.85546875" style="7" customWidth="1"/>
    <col min="15618" max="15618" width="16.5703125" style="7" customWidth="1"/>
    <col min="15619" max="15619" width="15.140625" style="7" customWidth="1"/>
    <col min="15620" max="15620" width="16.7109375" style="7" customWidth="1"/>
    <col min="15621" max="15621" width="19.42578125" style="7" customWidth="1"/>
    <col min="15622" max="15622" width="15.7109375" style="7" customWidth="1"/>
    <col min="15623" max="15872" width="9.140625" style="7"/>
    <col min="15873" max="15873" width="18.85546875" style="7" customWidth="1"/>
    <col min="15874" max="15874" width="16.5703125" style="7" customWidth="1"/>
    <col min="15875" max="15875" width="15.140625" style="7" customWidth="1"/>
    <col min="15876" max="15876" width="16.7109375" style="7" customWidth="1"/>
    <col min="15877" max="15877" width="19.42578125" style="7" customWidth="1"/>
    <col min="15878" max="15878" width="15.7109375" style="7" customWidth="1"/>
    <col min="15879" max="16128" width="9.140625" style="7"/>
    <col min="16129" max="16129" width="18.85546875" style="7" customWidth="1"/>
    <col min="16130" max="16130" width="16.5703125" style="7" customWidth="1"/>
    <col min="16131" max="16131" width="15.140625" style="7" customWidth="1"/>
    <col min="16132" max="16132" width="16.7109375" style="7" customWidth="1"/>
    <col min="16133" max="16133" width="19.42578125" style="7" customWidth="1"/>
    <col min="16134" max="16134" width="15.7109375" style="7" customWidth="1"/>
    <col min="16135" max="16384" width="9.140625" style="7"/>
  </cols>
  <sheetData>
    <row r="2" spans="1:6" x14ac:dyDescent="0.25">
      <c r="D2" s="13"/>
    </row>
    <row r="4" spans="1:6" s="15" customFormat="1" ht="35.25" customHeight="1" x14ac:dyDescent="0.2">
      <c r="A4" s="30" t="s">
        <v>99</v>
      </c>
      <c r="B4" s="30"/>
      <c r="C4" s="30"/>
      <c r="D4" s="30"/>
      <c r="E4" s="30"/>
      <c r="F4" s="30"/>
    </row>
    <row r="5" spans="1:6" s="15" customFormat="1" x14ac:dyDescent="0.2">
      <c r="A5" s="53"/>
      <c r="B5" s="53"/>
      <c r="C5" s="53"/>
      <c r="D5" s="53"/>
      <c r="E5" s="53"/>
      <c r="F5" s="53"/>
    </row>
    <row r="6" spans="1:6" s="15" customFormat="1" x14ac:dyDescent="0.2">
      <c r="A6" s="53"/>
      <c r="B6" s="53"/>
      <c r="C6" s="53"/>
      <c r="D6" s="53"/>
      <c r="E6" s="53"/>
      <c r="F6" s="53"/>
    </row>
    <row r="7" spans="1:6" s="16" customFormat="1" ht="15.75" x14ac:dyDescent="0.2">
      <c r="A7" s="54"/>
      <c r="B7" s="54"/>
      <c r="C7" s="54"/>
      <c r="D7" s="54"/>
      <c r="E7" s="54"/>
      <c r="F7" s="54"/>
    </row>
    <row r="8" spans="1:6" ht="88.5" customHeight="1" x14ac:dyDescent="0.25">
      <c r="A8" s="32"/>
      <c r="B8" s="55" t="s">
        <v>91</v>
      </c>
      <c r="C8" s="55" t="s">
        <v>92</v>
      </c>
      <c r="D8" s="55" t="s">
        <v>93</v>
      </c>
      <c r="E8" s="55" t="s">
        <v>94</v>
      </c>
      <c r="F8" s="55" t="s">
        <v>95</v>
      </c>
    </row>
    <row r="9" spans="1:6" ht="45" x14ac:dyDescent="0.25">
      <c r="A9" s="56" t="s">
        <v>96</v>
      </c>
      <c r="B9" s="57">
        <v>7.2848160000000011</v>
      </c>
      <c r="C9" s="57">
        <v>6.7066560000000006</v>
      </c>
      <c r="D9" s="57">
        <v>6.1705440000000005</v>
      </c>
      <c r="E9" s="57">
        <v>6.1705440000000005</v>
      </c>
      <c r="F9" s="57">
        <v>6.1705440000000005</v>
      </c>
    </row>
    <row r="10" spans="1:6" ht="45" x14ac:dyDescent="0.25">
      <c r="A10" s="56" t="s">
        <v>97</v>
      </c>
      <c r="B10" s="57">
        <v>29.465136000000005</v>
      </c>
      <c r="C10" s="57">
        <v>27.877824000000004</v>
      </c>
      <c r="D10" s="57">
        <v>24.818832000000004</v>
      </c>
      <c r="E10" s="57">
        <v>23.042304000000005</v>
      </c>
      <c r="F10" s="57">
        <v>19.037232000000003</v>
      </c>
    </row>
    <row r="11" spans="1:6" ht="45" x14ac:dyDescent="0.25">
      <c r="A11" s="56" t="s">
        <v>98</v>
      </c>
      <c r="B11" s="57">
        <v>2.4703200000000005</v>
      </c>
      <c r="C11" s="57">
        <v>2.2495680000000005</v>
      </c>
      <c r="D11" s="57">
        <v>2.0708640000000003</v>
      </c>
      <c r="E11" s="57">
        <v>1.9972800000000002</v>
      </c>
      <c r="F11" s="57">
        <v>1.7239680000000002</v>
      </c>
    </row>
    <row r="12" spans="1:6" x14ac:dyDescent="0.25">
      <c r="A12" s="40"/>
      <c r="B12" s="40"/>
      <c r="C12" s="40"/>
      <c r="D12" s="40"/>
      <c r="E12" s="40"/>
      <c r="F12" s="40"/>
    </row>
    <row r="13" spans="1:6" x14ac:dyDescent="0.25">
      <c r="A13" s="40"/>
      <c r="B13" s="40"/>
      <c r="C13" s="40"/>
      <c r="D13" s="40"/>
      <c r="E13" s="40"/>
      <c r="F13" s="40"/>
    </row>
    <row r="14" spans="1:6" ht="12.75" customHeight="1" x14ac:dyDescent="0.25">
      <c r="A14" s="60"/>
      <c r="B14" s="60"/>
      <c r="C14" s="60"/>
      <c r="D14" s="40"/>
      <c r="E14" s="40"/>
      <c r="F14" s="40"/>
    </row>
    <row r="15" spans="1:6" x14ac:dyDescent="0.25">
      <c r="A15" s="60"/>
      <c r="B15" s="60"/>
      <c r="C15" s="60"/>
      <c r="D15" s="40"/>
      <c r="E15" s="40"/>
      <c r="F15" s="40"/>
    </row>
  </sheetData>
  <mergeCells count="4">
    <mergeCell ref="A4:F4"/>
    <mergeCell ref="A5:F5"/>
    <mergeCell ref="A6:F6"/>
    <mergeCell ref="A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01.01.2018</vt:lpstr>
      <vt:lpstr>01.07.2018</vt:lpstr>
      <vt:lpstr>с 01.01.2018 по кат</vt:lpstr>
      <vt:lpstr>с 01.07.2018 по кат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2018-12-18T12:43:39Z</dcterms:modified>
</cp:coreProperties>
</file>